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92" activeTab="3"/>
  </bookViews>
  <sheets>
    <sheet name="OPĆI DIO 2016." sheetId="1" r:id="rId1"/>
    <sheet name="FP prihodi 2016" sheetId="2" r:id="rId2"/>
    <sheet name="FP prihodi 2017 i 2018" sheetId="3" r:id="rId3"/>
    <sheet name="FP rashodi 2016.-2018.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<sst xmlns="http://schemas.openxmlformats.org/spreadsheetml/2006/main" count="240" uniqueCount="169">
  <si>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</si>
  <si>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</si>
  <si>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</si>
  <si>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</si>
  <si>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</si>
  <si>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</si>
  <si>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</si>
  <si>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</si>
  <si>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</si>
  <si>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</si>
  <si>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</si>
  <si>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</si>
  <si>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</si>
  <si>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</si>
  <si>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</si>
  <si>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</si>
  <si>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</si>
  <si>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</si>
  <si>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</si>
  <si>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</si>
  <si>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>Obrazac JLP(R)S FP-PiP 1</t>
  </si>
  <si>
    <t>Obrazac JLP(R)S FP-PiP 2</t>
  </si>
  <si>
    <t>Obrazac JLP(R)S FP-RiI</t>
  </si>
  <si>
    <t xml:space="preserve"> Procjena 2009.</t>
  </si>
  <si>
    <t>Rashodi za zaposlene</t>
  </si>
  <si>
    <t>Plaće za zaposlene</t>
  </si>
  <si>
    <t>Darovi</t>
  </si>
  <si>
    <t>Dopr.za obv.zdrav.osiguranje</t>
  </si>
  <si>
    <t>Materijalni rashodi</t>
  </si>
  <si>
    <t>Dnevnice za sl.put u zemlji</t>
  </si>
  <si>
    <t>Naknade za smještaj na sl.putu u zemlji</t>
  </si>
  <si>
    <t>Naknade za prijevoz na sl.putu u zemlji</t>
  </si>
  <si>
    <t>Naknade na prijevoz na posao</t>
  </si>
  <si>
    <t>Seminari,savjetovanja i simpoziji</t>
  </si>
  <si>
    <t>Uredski materijal</t>
  </si>
  <si>
    <t>Literatura, publikacija, časopisi, glasila</t>
  </si>
  <si>
    <t>Materijal i sredstva za čišćenje i održavanje</t>
  </si>
  <si>
    <t>Materijal za higijenske potrebe i njegu</t>
  </si>
  <si>
    <t>Roba</t>
  </si>
  <si>
    <t>Ostali materijal i sirovine</t>
  </si>
  <si>
    <t>Električna enerija</t>
  </si>
  <si>
    <t>Motorni benzin i dizel gorivo</t>
  </si>
  <si>
    <t>Ostali mater.za tekuće i invest.održ.</t>
  </si>
  <si>
    <t>Sitan inventar</t>
  </si>
  <si>
    <t>Usluge telefona i telefaksa</t>
  </si>
  <si>
    <t>Usluge interneta</t>
  </si>
  <si>
    <t>Poštarina</t>
  </si>
  <si>
    <t>Ost.usluge za komunikaciju i prijevoz</t>
  </si>
  <si>
    <t>Usl.tekućeg i inv.održ.opreme</t>
  </si>
  <si>
    <t>Usl.tekućeg i inv.održ.prijev.sredstava</t>
  </si>
  <si>
    <t>Autorski honorari</t>
  </si>
  <si>
    <t>Ugovori o djelu</t>
  </si>
  <si>
    <t>Usluge agencija, student servisa</t>
  </si>
  <si>
    <t>Graf.i tiskar.usluge,usl.kopiranja,uvez.i sl.</t>
  </si>
  <si>
    <t>Usl.pri registrac.prijevoz.sredstava</t>
  </si>
  <si>
    <t>Ostal.nespomenute usluge</t>
  </si>
  <si>
    <t>Premije osiguranja prijev.sredstava</t>
  </si>
  <si>
    <t>Reprezentacija</t>
  </si>
  <si>
    <t>Muzejski izlošci</t>
  </si>
  <si>
    <t>UKUPNO</t>
  </si>
  <si>
    <t>Račun rashoda/izdatka</t>
  </si>
  <si>
    <t>MUZEJ GRADA KAŠTELA</t>
  </si>
  <si>
    <t>Usluge ažuriranja računalnih baza</t>
  </si>
  <si>
    <t>Ras.za nabavu proizv.dug.imovine</t>
  </si>
  <si>
    <t>Nagrade</t>
  </si>
  <si>
    <t>Naknade članov.predstv.i izvrš.tijela</t>
  </si>
  <si>
    <t>Promidžbeni materija (katalozi,pozivnice)</t>
  </si>
  <si>
    <t>Program promicanja kulture kroz muzejsku djelatnost</t>
  </si>
  <si>
    <t>Prihodi za posebne namjene (ulaznice)</t>
  </si>
  <si>
    <t>Ukupno prihodi i primici za 2011.i 2012.</t>
  </si>
  <si>
    <t>SVEUKUPNO</t>
  </si>
  <si>
    <t>P r i m i c i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</si>
  <si>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</si>
  <si>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</si>
  <si>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</si>
  <si>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</si>
  <si>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</si>
  <si>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</si>
  <si>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</si>
  <si>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Knjige,umjet.djelai ostale izložb.vrijednosti</t>
  </si>
  <si>
    <t>Dopr.za obvezno osig.u slučaju nezaposl</t>
  </si>
  <si>
    <t xml:space="preserve">Knjige </t>
  </si>
  <si>
    <t>Dopr.za obv.zdrav.osig zaštite zdravlja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</si>
  <si>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</si>
  <si>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8"/>
        <rFont val="Arial"/>
        <family val="2"/>
      </rPr>
      <t>*3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</si>
  <si>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</si>
  <si>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r>
      <t>prihoda i primitaka</t>
    </r>
    <r>
      <rPr>
        <b/>
        <vertAlign val="superscript"/>
        <sz val="9"/>
        <rFont val="Arial"/>
        <family val="2"/>
      </rPr>
      <t xml:space="preserve"> *2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</si>
  <si>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9"/>
        <rFont val="Arial"/>
        <family val="2"/>
      </rPr>
      <t>*3</t>
    </r>
  </si>
  <si>
    <r>
      <t>Oznaka rač.iz                                      računskog plana</t>
    </r>
    <r>
      <rPr>
        <b/>
        <vertAlign val="superscript"/>
        <sz val="9"/>
        <rFont val="Arial"/>
        <family val="2"/>
      </rPr>
      <t>*1</t>
    </r>
  </si>
  <si>
    <t>2015.</t>
  </si>
  <si>
    <t>Opskrba vodom</t>
  </si>
  <si>
    <t>Ostale intelektualne usluge</t>
  </si>
  <si>
    <t>Film i izrada fotografija</t>
  </si>
  <si>
    <t>Uredski namještaj</t>
  </si>
  <si>
    <t>Djela likovnih umjetnika</t>
  </si>
  <si>
    <t>Oprema</t>
  </si>
  <si>
    <t>Ukupno prihodi i primici za 2014.</t>
  </si>
  <si>
    <t>Procjena 2017.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</si>
  <si>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</si>
  <si>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</si>
  <si>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</si>
  <si>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</si>
  <si>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</si>
  <si>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</si>
  <si>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</si>
  <si>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 xml:space="preserve">RAZLIKA - VIŠAK / MANJAK </t>
  </si>
  <si>
    <t xml:space="preserve">Prijedlog plana </t>
  </si>
  <si>
    <t>Projekcija plana</t>
  </si>
  <si>
    <t>za 2016.</t>
  </si>
  <si>
    <t>za 2017.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</si>
  <si>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</si>
  <si>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</si>
  <si>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</si>
  <si>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</si>
  <si>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VIŠAK/MANJAK + NETO FINANCIRANJE</t>
  </si>
  <si>
    <t xml:space="preserve"> Procjena 2017.</t>
  </si>
  <si>
    <t>Naknada za bolest,invalid.i smrtni slučaj</t>
  </si>
  <si>
    <t>Dnevnice za sl.put u inozemstvo</t>
  </si>
  <si>
    <t>Naknade za smještaj na sl.putu u inozemstvo</t>
  </si>
  <si>
    <t>Naknade za prijevoz na sl.putu u inozemstvo</t>
  </si>
  <si>
    <t>Nakna.za sl.put(izvan rad.odnosa)</t>
  </si>
  <si>
    <t>Znanstvenoistraživačke usluge</t>
  </si>
  <si>
    <t>Naknade troš.osobama izvan rad.odn.</t>
  </si>
  <si>
    <t>Pomoći- Ministarstvo kulture</t>
  </si>
  <si>
    <t>Pomoći - Županija</t>
  </si>
  <si>
    <t>Opći prihodi -Gradski proračun</t>
  </si>
  <si>
    <t>Plaće (Bruto)</t>
  </si>
  <si>
    <t>2017.</t>
  </si>
  <si>
    <t>proračun Grada-ras.posl.              67111</t>
  </si>
  <si>
    <t>proračun Grada-nefin.imovina      67121</t>
  </si>
  <si>
    <t>ulaznice  i publikacije                     65264</t>
  </si>
  <si>
    <t>suveniri                                              66142</t>
  </si>
  <si>
    <t xml:space="preserve">FINANCIJSKI PLAN - Procjena prihoda i primitaka za 2016. </t>
  </si>
  <si>
    <t>FINANCIJSKI PLAN - Procjena prihoda i primitaka za 2017. i  2018.</t>
  </si>
  <si>
    <t>PRIJEDLOG FINANCIJSKOG PLANA MUZEJA GRADA KAŠTELA ZA 2016. I</t>
  </si>
  <si>
    <t>PROJEKCIJA PLANA ZA 2017. I 2018. GODINU</t>
  </si>
  <si>
    <t>za 2018.</t>
  </si>
  <si>
    <t>Plan 2016.</t>
  </si>
  <si>
    <t>Procjena 2018.</t>
  </si>
  <si>
    <t>Ostali mater.za potrebe redov.poslov.</t>
  </si>
  <si>
    <t>Ostale usluge tekuć.i invest.održavanja</t>
  </si>
  <si>
    <t xml:space="preserve">Ost usluge promidž.i informiranja </t>
  </si>
  <si>
    <t>Iznošenje i odvoz smeća</t>
  </si>
  <si>
    <t>Obvezni i prev.zdrav.pregledi zaposlenika</t>
  </si>
  <si>
    <t>Usluge odvjetnika i pravnog savjetovanja</t>
  </si>
  <si>
    <t>Premije osiguranja ostale imovine</t>
  </si>
  <si>
    <t>Tuzemne članarine</t>
  </si>
  <si>
    <t>Ulaganja na tuđoj imovini radi prava korištenja</t>
  </si>
  <si>
    <t>Oprema za grijanje,vent.i hlađenje</t>
  </si>
  <si>
    <t>Precizni i optički instumenti</t>
  </si>
  <si>
    <t>Ostale nespom.izložbene vrijednosti</t>
  </si>
  <si>
    <t>Ostali instrumenti,uređaji i strojevi</t>
  </si>
  <si>
    <t>Tečajevi i stručni ispiti</t>
  </si>
  <si>
    <t xml:space="preserve"> Procjena 2018.</t>
  </si>
  <si>
    <t>2018.</t>
  </si>
  <si>
    <t>Nematerijalna imovina</t>
  </si>
  <si>
    <t>Plan 2016.g.</t>
  </si>
  <si>
    <t xml:space="preserve"> Procjena           2018.</t>
  </si>
  <si>
    <t>Mater.i dijelovi za tek.i inv.odr.opreme                   -TONERI</t>
  </si>
  <si>
    <t>Gedetsko-katastarske usluge</t>
  </si>
  <si>
    <t>Računala i računalna oprema</t>
  </si>
  <si>
    <t>ministarstvo-kapitalne pomoći   63621</t>
  </si>
  <si>
    <t>ministarstvo-tekuće pomoći        63611</t>
  </si>
  <si>
    <t>Usl.tekućeg i inv.održ.građ.objekata</t>
  </si>
  <si>
    <t>FINANCIJSKI PLAN - Plan rashoda i izdataka</t>
  </si>
  <si>
    <t>FINANCIJSKI PLAN  - Plan rashoda i izdataka</t>
  </si>
  <si>
    <t>Ras.za nabavu neproizv.dug.imovine</t>
  </si>
  <si>
    <t>Rashodi za nabavu neproizv dugot im</t>
  </si>
  <si>
    <t>Rashodi za nabavu proizv. dugot im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</si>
</sst>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#,##0.000"/>
    <numFmt numFmtId="189" formatCode="#,##0.0000"/>
  </numFmts>
  <fonts count="58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63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3" fontId="7" fillId="0" borderId="12" xfId="0" applyNumberFormat="1" applyFont="1" applyBorder="1" applyAlignment="1" quotePrefix="1">
      <alignment horizontal="left"/>
    </xf>
    <xf numFmtId="3" fontId="7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3" fontId="11" fillId="0" borderId="14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179" fontId="10" fillId="0" borderId="21" xfId="62" applyFont="1" applyBorder="1" applyAlignment="1">
      <alignment/>
    </xf>
    <xf numFmtId="179" fontId="10" fillId="0" borderId="22" xfId="62" applyNumberFormat="1" applyFont="1" applyFill="1" applyBorder="1" applyAlignment="1">
      <alignment/>
    </xf>
    <xf numFmtId="179" fontId="10" fillId="0" borderId="18" xfId="62" applyNumberFormat="1" applyFont="1" applyFill="1" applyBorder="1" applyAlignment="1">
      <alignment/>
    </xf>
    <xf numFmtId="179" fontId="10" fillId="0" borderId="23" xfId="62" applyNumberFormat="1" applyFont="1" applyFill="1" applyBorder="1" applyAlignment="1">
      <alignment/>
    </xf>
    <xf numFmtId="179" fontId="10" fillId="0" borderId="0" xfId="62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 quotePrefix="1">
      <alignment horizontal="left" vertical="justify" wrapText="1"/>
    </xf>
    <xf numFmtId="3" fontId="7" fillId="0" borderId="19" xfId="0" applyNumberFormat="1" applyFont="1" applyBorder="1" applyAlignment="1">
      <alignment horizontal="left"/>
    </xf>
    <xf numFmtId="179" fontId="10" fillId="0" borderId="22" xfId="62" applyFont="1" applyFill="1" applyBorder="1" applyAlignment="1">
      <alignment/>
    </xf>
    <xf numFmtId="186" fontId="10" fillId="0" borderId="18" xfId="62" applyNumberFormat="1" applyFont="1" applyFill="1" applyBorder="1" applyAlignment="1">
      <alignment/>
    </xf>
    <xf numFmtId="186" fontId="10" fillId="0" borderId="23" xfId="62" applyNumberFormat="1" applyFont="1" applyFill="1" applyBorder="1" applyAlignment="1">
      <alignment/>
    </xf>
    <xf numFmtId="3" fontId="7" fillId="0" borderId="24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/>
    </xf>
    <xf numFmtId="179" fontId="7" fillId="0" borderId="26" xfId="62" applyFont="1" applyBorder="1" applyAlignment="1">
      <alignment/>
    </xf>
    <xf numFmtId="179" fontId="7" fillId="0" borderId="27" xfId="62" applyFont="1" applyFill="1" applyBorder="1" applyAlignment="1">
      <alignment/>
    </xf>
    <xf numFmtId="179" fontId="7" fillId="0" borderId="0" xfId="62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7" fillId="0" borderId="28" xfId="0" applyNumberFormat="1" applyFont="1" applyBorder="1" applyAlignment="1" quotePrefix="1">
      <alignment horizontal="center" wrapText="1"/>
    </xf>
    <xf numFmtId="3" fontId="7" fillId="0" borderId="2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7" fillId="0" borderId="0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27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 quotePrefix="1">
      <alignment horizontal="left"/>
    </xf>
    <xf numFmtId="0" fontId="10" fillId="0" borderId="10" xfId="0" applyNumberFormat="1" applyFont="1" applyFill="1" applyBorder="1" applyAlignment="1" quotePrefix="1">
      <alignment horizontal="left" vertical="justify"/>
    </xf>
    <xf numFmtId="3" fontId="7" fillId="0" borderId="12" xfId="0" applyNumberFormat="1" applyFont="1" applyFill="1" applyBorder="1" applyAlignment="1" quotePrefix="1">
      <alignment horizontal="left"/>
    </xf>
    <xf numFmtId="3" fontId="7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 quotePrefix="1">
      <alignment horizontal="left"/>
    </xf>
    <xf numFmtId="3" fontId="11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Alignment="1">
      <alignment/>
    </xf>
    <xf numFmtId="3" fontId="7" fillId="0" borderId="1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/>
    </xf>
    <xf numFmtId="179" fontId="10" fillId="0" borderId="21" xfId="62" applyFont="1" applyFill="1" applyBorder="1" applyAlignment="1">
      <alignment/>
    </xf>
    <xf numFmtId="179" fontId="10" fillId="0" borderId="0" xfId="62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 quotePrefix="1">
      <alignment horizontal="left" vertical="justify" wrapText="1"/>
    </xf>
    <xf numFmtId="3" fontId="7" fillId="0" borderId="19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/>
    </xf>
    <xf numFmtId="179" fontId="7" fillId="0" borderId="26" xfId="62" applyFont="1" applyFill="1" applyBorder="1" applyAlignment="1">
      <alignment/>
    </xf>
    <xf numFmtId="179" fontId="7" fillId="0" borderId="0" xfId="62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1" borderId="29" xfId="0" applyFont="1" applyFill="1" applyBorder="1" applyAlignment="1">
      <alignment horizontal="center"/>
    </xf>
    <xf numFmtId="0" fontId="9" fillId="1" borderId="30" xfId="0" applyFont="1" applyFill="1" applyBorder="1" applyAlignment="1">
      <alignment horizontal="right" vertical="center" wrapText="1"/>
    </xf>
    <xf numFmtId="0" fontId="9" fillId="1" borderId="31" xfId="0" applyFont="1" applyFill="1" applyBorder="1" applyAlignment="1">
      <alignment horizontal="left" wrapText="1"/>
    </xf>
    <xf numFmtId="4" fontId="1" fillId="0" borderId="32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right"/>
    </xf>
    <xf numFmtId="0" fontId="17" fillId="1" borderId="3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7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4" xfId="0" applyNumberFormat="1" applyFont="1" applyBorder="1" applyAlignment="1">
      <alignment/>
    </xf>
    <xf numFmtId="179" fontId="10" fillId="0" borderId="34" xfId="62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9" fontId="10" fillId="0" borderId="0" xfId="62" applyNumberFormat="1" applyFont="1" applyFill="1" applyBorder="1" applyAlignment="1">
      <alignment/>
    </xf>
    <xf numFmtId="179" fontId="7" fillId="0" borderId="10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left"/>
    </xf>
    <xf numFmtId="0" fontId="10" fillId="0" borderId="0" xfId="0" applyNumberFormat="1" applyFont="1" applyFill="1" applyBorder="1" applyAlignment="1" quotePrefix="1">
      <alignment horizontal="left" vertical="justify"/>
    </xf>
    <xf numFmtId="3" fontId="10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left"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7" fillId="1" borderId="43" xfId="0" applyFont="1" applyFill="1" applyBorder="1" applyAlignment="1">
      <alignment horizontal="center"/>
    </xf>
    <xf numFmtId="0" fontId="17" fillId="1" borderId="30" xfId="0" applyFont="1" applyFill="1" applyBorder="1" applyAlignment="1">
      <alignment horizontal="left" wrapText="1"/>
    </xf>
    <xf numFmtId="0" fontId="17" fillId="0" borderId="44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0" fontId="21" fillId="0" borderId="44" xfId="0" applyFont="1" applyBorder="1" applyAlignment="1">
      <alignment horizontal="right"/>
    </xf>
    <xf numFmtId="0" fontId="21" fillId="0" borderId="31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7" fillId="0" borderId="46" xfId="0" applyFont="1" applyBorder="1" applyAlignment="1">
      <alignment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0" fillId="0" borderId="10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0" fillId="20" borderId="27" xfId="0" applyNumberFormat="1" applyFill="1" applyBorder="1" applyAlignment="1">
      <alignment horizontal="right"/>
    </xf>
    <xf numFmtId="4" fontId="0" fillId="20" borderId="10" xfId="0" applyNumberFormat="1" applyFill="1" applyBorder="1" applyAlignment="1">
      <alignment horizontal="right"/>
    </xf>
    <xf numFmtId="4" fontId="0" fillId="20" borderId="37" xfId="0" applyNumberFormat="1" applyFill="1" applyBorder="1" applyAlignment="1">
      <alignment horizontal="right"/>
    </xf>
    <xf numFmtId="0" fontId="10" fillId="0" borderId="27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7" fillId="0" borderId="32" xfId="0" applyFont="1" applyBorder="1" applyAlignment="1">
      <alignment/>
    </xf>
    <xf numFmtId="4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0" fontId="17" fillId="0" borderId="58" xfId="0" applyFont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2" fillId="20" borderId="10" xfId="0" applyNumberFormat="1" applyFont="1" applyFill="1" applyBorder="1" applyAlignment="1">
      <alignment horizontal="center"/>
    </xf>
    <xf numFmtId="0" fontId="7" fillId="20" borderId="10" xfId="0" applyNumberFormat="1" applyFont="1" applyFill="1" applyBorder="1" applyAlignment="1">
      <alignment/>
    </xf>
    <xf numFmtId="4" fontId="7" fillId="20" borderId="10" xfId="0" applyNumberFormat="1" applyFont="1" applyFill="1" applyBorder="1" applyAlignment="1">
      <alignment/>
    </xf>
    <xf numFmtId="0" fontId="12" fillId="20" borderId="10" xfId="0" applyNumberFormat="1" applyFont="1" applyFill="1" applyBorder="1" applyAlignment="1">
      <alignment/>
    </xf>
    <xf numFmtId="0" fontId="12" fillId="20" borderId="27" xfId="0" applyNumberFormat="1" applyFont="1" applyFill="1" applyBorder="1" applyAlignment="1">
      <alignment horizontal="left"/>
    </xf>
    <xf numFmtId="0" fontId="12" fillId="33" borderId="37" xfId="0" applyNumberFormat="1" applyFont="1" applyFill="1" applyBorder="1" applyAlignment="1">
      <alignment horizontal="center" wrapText="1"/>
    </xf>
    <xf numFmtId="0" fontId="12" fillId="33" borderId="37" xfId="0" applyNumberFormat="1" applyFont="1" applyFill="1" applyBorder="1" applyAlignment="1">
      <alignment horizontal="center"/>
    </xf>
    <xf numFmtId="4" fontId="7" fillId="20" borderId="37" xfId="0" applyNumberFormat="1" applyFont="1" applyFill="1" applyBorder="1" applyAlignment="1">
      <alignment/>
    </xf>
    <xf numFmtId="0" fontId="12" fillId="20" borderId="10" xfId="0" applyNumberFormat="1" applyFont="1" applyFill="1" applyBorder="1" applyAlignment="1">
      <alignment/>
    </xf>
    <xf numFmtId="0" fontId="12" fillId="20" borderId="10" xfId="0" applyNumberFormat="1" applyFont="1" applyFill="1" applyBorder="1" applyAlignment="1">
      <alignment horizontal="center"/>
    </xf>
    <xf numFmtId="4" fontId="7" fillId="20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horizontal="center"/>
    </xf>
    <xf numFmtId="0" fontId="17" fillId="0" borderId="59" xfId="0" applyFont="1" applyBorder="1" applyAlignment="1">
      <alignment horizontal="center" vertical="center" wrapText="1"/>
    </xf>
    <xf numFmtId="0" fontId="5" fillId="0" borderId="0" xfId="0" applyFont="1" applyAlignment="1" quotePrefix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7" fillId="35" borderId="33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55" xfId="0" applyFont="1" applyFill="1" applyBorder="1" applyAlignment="1">
      <alignment horizontal="center"/>
    </xf>
    <xf numFmtId="0" fontId="17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35" borderId="33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18" fillId="35" borderId="55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19" xfId="0" applyNumberFormat="1" applyFont="1" applyFill="1" applyBorder="1" applyAlignment="1">
      <alignment horizontal="left" vertical="justify" wrapText="1"/>
    </xf>
    <xf numFmtId="3" fontId="7" fillId="0" borderId="67" xfId="0" applyNumberFormat="1" applyFont="1" applyFill="1" applyBorder="1" applyAlignment="1">
      <alignment horizontal="left" vertical="justify" wrapText="1"/>
    </xf>
    <xf numFmtId="3" fontId="7" fillId="0" borderId="68" xfId="0" applyNumberFormat="1" applyFont="1" applyFill="1" applyBorder="1" applyAlignment="1">
      <alignment horizontal="left" vertical="justify" wrapText="1"/>
    </xf>
    <xf numFmtId="0" fontId="7" fillId="0" borderId="19" xfId="0" applyNumberFormat="1" applyFont="1" applyFill="1" applyBorder="1" applyAlignment="1">
      <alignment horizontal="left" vertical="justify" wrapText="1"/>
    </xf>
    <xf numFmtId="0" fontId="7" fillId="0" borderId="69" xfId="0" applyNumberFormat="1" applyFont="1" applyFill="1" applyBorder="1" applyAlignment="1">
      <alignment horizontal="left" vertical="justify" wrapText="1"/>
    </xf>
    <xf numFmtId="179" fontId="7" fillId="0" borderId="19" xfId="62" applyFont="1" applyFill="1" applyBorder="1" applyAlignment="1">
      <alignment horizontal="left" wrapText="1"/>
    </xf>
    <xf numFmtId="179" fontId="7" fillId="0" borderId="67" xfId="62" applyFont="1" applyFill="1" applyBorder="1" applyAlignment="1">
      <alignment horizontal="left" wrapText="1"/>
    </xf>
    <xf numFmtId="179" fontId="7" fillId="0" borderId="68" xfId="62" applyFont="1" applyFill="1" applyBorder="1" applyAlignment="1">
      <alignment horizontal="left" wrapText="1"/>
    </xf>
    <xf numFmtId="179" fontId="7" fillId="0" borderId="19" xfId="62" applyFont="1" applyFill="1" applyBorder="1" applyAlignment="1">
      <alignment wrapText="1"/>
    </xf>
    <xf numFmtId="179" fontId="7" fillId="0" borderId="69" xfId="62" applyFont="1" applyFill="1" applyBorder="1" applyAlignment="1">
      <alignment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left" vertical="justify" wrapText="1"/>
    </xf>
    <xf numFmtId="0" fontId="8" fillId="0" borderId="67" xfId="0" applyFont="1" applyBorder="1" applyAlignment="1">
      <alignment horizontal="left" vertical="justify" wrapText="1"/>
    </xf>
    <xf numFmtId="0" fontId="8" fillId="0" borderId="67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justify" wrapText="1"/>
    </xf>
    <xf numFmtId="0" fontId="8" fillId="0" borderId="69" xfId="0" applyFont="1" applyBorder="1" applyAlignment="1">
      <alignment horizontal="left" vertical="justify" wrapText="1"/>
    </xf>
    <xf numFmtId="179" fontId="7" fillId="0" borderId="19" xfId="62" applyFont="1" applyBorder="1" applyAlignment="1">
      <alignment wrapText="1"/>
    </xf>
    <xf numFmtId="0" fontId="8" fillId="0" borderId="69" xfId="0" applyFont="1" applyBorder="1" applyAlignment="1">
      <alignment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3" fontId="7" fillId="0" borderId="34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wrapText="1"/>
    </xf>
    <xf numFmtId="0" fontId="12" fillId="0" borderId="28" xfId="0" applyNumberFormat="1" applyFont="1" applyBorder="1" applyAlignment="1">
      <alignment horizontal="center" wrapText="1"/>
    </xf>
    <xf numFmtId="0" fontId="12" fillId="0" borderId="66" xfId="0" applyNumberFormat="1" applyFont="1" applyBorder="1" applyAlignment="1">
      <alignment horizontal="center" wrapText="1"/>
    </xf>
    <xf numFmtId="0" fontId="12" fillId="0" borderId="38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wrapText="1"/>
    </xf>
    <xf numFmtId="0" fontId="12" fillId="0" borderId="36" xfId="0" applyNumberFormat="1" applyFont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2" fillId="0" borderId="27" xfId="0" applyNumberFormat="1" applyFont="1" applyBorder="1" applyAlignment="1">
      <alignment horizontal="center" wrapText="1"/>
    </xf>
    <xf numFmtId="0" fontId="12" fillId="0" borderId="24" xfId="0" applyNumberFormat="1" applyFont="1" applyBorder="1" applyAlignment="1">
      <alignment horizontal="center" wrapText="1"/>
    </xf>
    <xf numFmtId="0" fontId="12" fillId="0" borderId="39" xfId="0" applyNumberFormat="1" applyFont="1" applyBorder="1" applyAlignment="1">
      <alignment horizont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1" fillId="0" borderId="55" xfId="0" applyNumberFormat="1" applyFont="1" applyBorder="1" applyAlignment="1">
      <alignment horizontal="right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1" fillId="0" borderId="74" xfId="0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 wrapText="1"/>
    </xf>
    <xf numFmtId="0" fontId="12" fillId="0" borderId="27" xfId="0" applyNumberFormat="1" applyFont="1" applyFill="1" applyBorder="1" applyAlignment="1">
      <alignment horizontal="center" wrapText="1"/>
    </xf>
    <xf numFmtId="0" fontId="12" fillId="0" borderId="24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23" fillId="0" borderId="0" xfId="0" applyNumberFormat="1" applyFont="1" applyAlignment="1">
      <alignment horizont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12" sqref="E12"/>
    </sheetView>
  </sheetViews>
  <sheetFormatPr defaultColWidth="9.140625" defaultRowHeight="12.75"/>
  <cols>
    <col min="5" max="5" width="14.421875" style="0" customWidth="1"/>
    <col min="6" max="6" width="19.8515625" style="0" customWidth="1"/>
    <col min="7" max="7" width="19.57421875" style="0" customWidth="1"/>
    <col min="8" max="8" width="23.00390625" style="0" customWidth="1"/>
    <col min="11" max="11" width="10.8515625" style="0" customWidth="1"/>
    <col min="12" max="12" width="10.00390625" style="0" customWidth="1"/>
  </cols>
  <sheetData>
    <row r="1" spans="1:8" ht="18" customHeight="1">
      <c r="A1" s="265" t="s">
        <v>134</v>
      </c>
      <c r="B1" s="265"/>
      <c r="C1" s="265"/>
      <c r="D1" s="265"/>
      <c r="E1" s="265"/>
      <c r="F1" s="265"/>
      <c r="G1" s="265"/>
      <c r="H1" s="265"/>
    </row>
    <row r="2" spans="1:8" ht="18" customHeight="1">
      <c r="A2" s="265" t="s">
        <v>135</v>
      </c>
      <c r="B2" s="265"/>
      <c r="C2" s="265"/>
      <c r="D2" s="265"/>
      <c r="E2" s="265"/>
      <c r="F2" s="265"/>
      <c r="G2" s="265"/>
      <c r="H2" s="265"/>
    </row>
    <row r="3" spans="1:8" ht="18" customHeight="1">
      <c r="A3" s="266" t="s">
        <v>98</v>
      </c>
      <c r="B3" s="266"/>
      <c r="C3" s="266"/>
      <c r="D3" s="266"/>
      <c r="E3" s="266"/>
      <c r="F3" s="266"/>
      <c r="G3" s="266"/>
      <c r="H3" s="266"/>
    </row>
    <row r="4" spans="1:8" s="142" customFormat="1" ht="18" customHeight="1">
      <c r="A4" s="267"/>
      <c r="B4" s="267"/>
      <c r="C4" s="267"/>
      <c r="D4" s="267"/>
      <c r="E4" s="267"/>
      <c r="F4" s="267"/>
      <c r="G4" s="267"/>
      <c r="H4" s="267"/>
    </row>
    <row r="5" spans="1:8" ht="18" customHeight="1">
      <c r="A5" s="260"/>
      <c r="B5" s="260"/>
      <c r="C5" s="260"/>
      <c r="D5" s="260"/>
      <c r="E5" s="260"/>
      <c r="F5" s="260"/>
      <c r="G5" s="260"/>
      <c r="H5" s="267"/>
    </row>
    <row r="6" spans="1:8" ht="18" customHeight="1">
      <c r="A6" s="261"/>
      <c r="B6" s="257"/>
      <c r="C6" s="257"/>
      <c r="D6" s="257"/>
      <c r="E6" s="262"/>
      <c r="F6" s="143" t="s">
        <v>106</v>
      </c>
      <c r="G6" s="143" t="s">
        <v>107</v>
      </c>
      <c r="H6" s="172" t="s">
        <v>107</v>
      </c>
    </row>
    <row r="7" spans="1:8" ht="18" customHeight="1">
      <c r="A7" s="263"/>
      <c r="B7" s="260"/>
      <c r="C7" s="260"/>
      <c r="D7" s="260"/>
      <c r="E7" s="264"/>
      <c r="F7" s="144" t="s">
        <v>108</v>
      </c>
      <c r="G7" s="144" t="s">
        <v>109</v>
      </c>
      <c r="H7" s="170" t="s">
        <v>136</v>
      </c>
    </row>
    <row r="8" spans="1:8" ht="18" customHeight="1">
      <c r="A8" s="254" t="s">
        <v>99</v>
      </c>
      <c r="B8" s="255"/>
      <c r="C8" s="255"/>
      <c r="D8" s="255"/>
      <c r="E8" s="256"/>
      <c r="F8" s="153">
        <f>F9+F10</f>
        <v>2580000</v>
      </c>
      <c r="G8" s="153">
        <f>G9+G10</f>
        <v>2710000</v>
      </c>
      <c r="H8" s="183">
        <f>H9+H10</f>
        <v>2840000</v>
      </c>
    </row>
    <row r="9" spans="1:8" ht="18" customHeight="1">
      <c r="A9" s="254" t="s">
        <v>100</v>
      </c>
      <c r="B9" s="255"/>
      <c r="C9" s="255"/>
      <c r="D9" s="255"/>
      <c r="E9" s="256"/>
      <c r="F9" s="153">
        <v>2580000</v>
      </c>
      <c r="G9" s="153">
        <v>2710000</v>
      </c>
      <c r="H9" s="182">
        <v>2840000</v>
      </c>
    </row>
    <row r="10" spans="1:8" ht="18" customHeight="1">
      <c r="A10" s="254" t="s">
        <v>101</v>
      </c>
      <c r="B10" s="255"/>
      <c r="C10" s="255"/>
      <c r="D10" s="255"/>
      <c r="E10" s="256"/>
      <c r="F10" s="146">
        <v>0</v>
      </c>
      <c r="G10" s="146">
        <v>0</v>
      </c>
      <c r="H10" s="173">
        <v>0</v>
      </c>
    </row>
    <row r="11" spans="1:14" ht="18" customHeight="1">
      <c r="A11" s="254" t="s">
        <v>102</v>
      </c>
      <c r="B11" s="255"/>
      <c r="C11" s="255"/>
      <c r="D11" s="255"/>
      <c r="E11" s="256"/>
      <c r="F11" s="153">
        <f>F12+F13</f>
        <v>2600000</v>
      </c>
      <c r="G11" s="153">
        <f>G12+G13</f>
        <v>2730000</v>
      </c>
      <c r="H11" s="182">
        <f>H12+H13</f>
        <v>2860000</v>
      </c>
      <c r="J11" s="10"/>
      <c r="K11" s="10"/>
      <c r="L11" s="174"/>
      <c r="M11" s="174"/>
      <c r="N11" s="174"/>
    </row>
    <row r="12" spans="1:14" ht="18" customHeight="1">
      <c r="A12" s="152" t="s">
        <v>103</v>
      </c>
      <c r="B12" s="147"/>
      <c r="C12" s="148"/>
      <c r="D12" s="148"/>
      <c r="E12" s="149"/>
      <c r="F12" s="153">
        <v>2427500</v>
      </c>
      <c r="G12" s="153">
        <v>2500000</v>
      </c>
      <c r="H12" s="182">
        <v>2560000</v>
      </c>
      <c r="L12" s="174"/>
      <c r="M12" s="174"/>
      <c r="N12" s="174"/>
    </row>
    <row r="13" spans="1:14" ht="18" customHeight="1">
      <c r="A13" s="254" t="s">
        <v>104</v>
      </c>
      <c r="B13" s="255"/>
      <c r="C13" s="255"/>
      <c r="D13" s="255"/>
      <c r="E13" s="256"/>
      <c r="F13" s="153">
        <v>172500</v>
      </c>
      <c r="G13" s="153">
        <v>230000</v>
      </c>
      <c r="H13" s="182">
        <v>300000</v>
      </c>
      <c r="J13" s="174"/>
      <c r="K13" s="174"/>
      <c r="L13" s="174"/>
      <c r="M13" s="174"/>
      <c r="N13" s="174"/>
    </row>
    <row r="14" spans="1:8" ht="18" customHeight="1">
      <c r="A14" s="254" t="s">
        <v>105</v>
      </c>
      <c r="B14" s="255"/>
      <c r="C14" s="255"/>
      <c r="D14" s="255"/>
      <c r="E14" s="256"/>
      <c r="F14" s="186">
        <f>F8-F11</f>
        <v>-20000</v>
      </c>
      <c r="G14" s="186">
        <f>G8-G11</f>
        <v>-20000</v>
      </c>
      <c r="H14" s="187">
        <f>H8-H11</f>
        <v>-20000</v>
      </c>
    </row>
    <row r="15" spans="1:8" ht="18" customHeight="1">
      <c r="A15" s="257"/>
      <c r="B15" s="257"/>
      <c r="C15" s="257"/>
      <c r="D15" s="257"/>
      <c r="E15" s="257"/>
      <c r="F15" s="257"/>
      <c r="G15" s="257"/>
      <c r="H15" s="257"/>
    </row>
    <row r="16" spans="1:8" ht="18" customHeight="1">
      <c r="A16" s="260"/>
      <c r="B16" s="260"/>
      <c r="C16" s="260"/>
      <c r="D16" s="260"/>
      <c r="E16" s="260"/>
      <c r="F16" s="260"/>
      <c r="G16" s="260"/>
      <c r="H16" s="267"/>
    </row>
    <row r="17" spans="1:8" ht="18" customHeight="1">
      <c r="A17" s="261"/>
      <c r="B17" s="257"/>
      <c r="C17" s="257"/>
      <c r="D17" s="257"/>
      <c r="E17" s="262"/>
      <c r="F17" s="143" t="s">
        <v>106</v>
      </c>
      <c r="G17" s="143" t="s">
        <v>107</v>
      </c>
      <c r="H17" s="172" t="s">
        <v>107</v>
      </c>
    </row>
    <row r="18" spans="1:8" ht="18" customHeight="1">
      <c r="A18" s="263"/>
      <c r="B18" s="260"/>
      <c r="C18" s="260"/>
      <c r="D18" s="260"/>
      <c r="E18" s="264"/>
      <c r="F18" s="144" t="s">
        <v>108</v>
      </c>
      <c r="G18" s="144" t="s">
        <v>109</v>
      </c>
      <c r="H18" s="170" t="s">
        <v>136</v>
      </c>
    </row>
    <row r="19" spans="1:8" ht="18" customHeight="1">
      <c r="A19" s="254" t="s">
        <v>110</v>
      </c>
      <c r="B19" s="255"/>
      <c r="C19" s="255"/>
      <c r="D19" s="255"/>
      <c r="E19" s="256"/>
      <c r="F19" s="186">
        <v>20000</v>
      </c>
      <c r="G19" s="186">
        <v>20000</v>
      </c>
      <c r="H19" s="188">
        <v>20000</v>
      </c>
    </row>
    <row r="20" spans="1:8" ht="18" customHeight="1">
      <c r="A20" s="257"/>
      <c r="B20" s="257"/>
      <c r="C20" s="257"/>
      <c r="D20" s="257"/>
      <c r="E20" s="257"/>
      <c r="F20" s="257"/>
      <c r="G20" s="257"/>
      <c r="H20" s="257"/>
    </row>
    <row r="21" spans="1:8" ht="18" customHeight="1">
      <c r="A21" s="258"/>
      <c r="B21" s="258"/>
      <c r="C21" s="258"/>
      <c r="D21" s="258"/>
      <c r="E21" s="258"/>
      <c r="F21" s="258"/>
      <c r="G21" s="258"/>
      <c r="H21" s="258"/>
    </row>
    <row r="22" spans="1:8" ht="18" customHeight="1">
      <c r="A22" s="259"/>
      <c r="B22" s="259"/>
      <c r="C22" s="259"/>
      <c r="D22" s="259"/>
      <c r="E22" s="259"/>
      <c r="F22" s="143" t="s">
        <v>106</v>
      </c>
      <c r="G22" s="143" t="s">
        <v>107</v>
      </c>
      <c r="H22" s="172" t="s">
        <v>107</v>
      </c>
    </row>
    <row r="23" spans="1:8" ht="18" customHeight="1">
      <c r="A23" s="259"/>
      <c r="B23" s="259"/>
      <c r="C23" s="259"/>
      <c r="D23" s="259"/>
      <c r="E23" s="259"/>
      <c r="F23" s="144" t="s">
        <v>108</v>
      </c>
      <c r="G23" s="144" t="s">
        <v>109</v>
      </c>
      <c r="H23" s="170" t="s">
        <v>136</v>
      </c>
    </row>
    <row r="24" spans="1:8" ht="18" customHeight="1">
      <c r="A24" s="254" t="s">
        <v>111</v>
      </c>
      <c r="B24" s="255"/>
      <c r="C24" s="255"/>
      <c r="D24" s="255"/>
      <c r="E24" s="256"/>
      <c r="F24" s="145"/>
      <c r="G24" s="145"/>
      <c r="H24" s="171"/>
    </row>
    <row r="25" spans="1:8" ht="18" customHeight="1">
      <c r="A25" s="254" t="s">
        <v>112</v>
      </c>
      <c r="B25" s="255"/>
      <c r="C25" s="255"/>
      <c r="D25" s="255"/>
      <c r="E25" s="256"/>
      <c r="F25" s="145"/>
      <c r="G25" s="145"/>
      <c r="H25" s="171"/>
    </row>
    <row r="26" spans="1:8" ht="18" customHeight="1">
      <c r="A26" s="254" t="s">
        <v>113</v>
      </c>
      <c r="B26" s="255"/>
      <c r="C26" s="255"/>
      <c r="D26" s="255"/>
      <c r="E26" s="256"/>
      <c r="F26" s="145"/>
      <c r="G26" s="145"/>
      <c r="H26" s="171"/>
    </row>
    <row r="27" spans="1:8" ht="18" customHeight="1">
      <c r="A27" s="260"/>
      <c r="B27" s="260"/>
      <c r="C27" s="260"/>
      <c r="D27" s="260"/>
      <c r="E27" s="260"/>
      <c r="F27" s="260"/>
      <c r="G27" s="260"/>
      <c r="H27" s="260"/>
    </row>
    <row r="28" spans="1:8" ht="18" customHeight="1">
      <c r="A28" s="254" t="s">
        <v>114</v>
      </c>
      <c r="B28" s="255"/>
      <c r="C28" s="255"/>
      <c r="D28" s="255"/>
      <c r="E28" s="256"/>
      <c r="F28" s="146">
        <v>0</v>
      </c>
      <c r="G28" s="146">
        <v>0</v>
      </c>
      <c r="H28" s="173">
        <v>0</v>
      </c>
    </row>
  </sheetData>
  <sheetProtection sheet="1" objects="1" scenarios="1"/>
  <mergeCells count="21">
    <mergeCell ref="A1:H1"/>
    <mergeCell ref="A2:H2"/>
    <mergeCell ref="A3:H3"/>
    <mergeCell ref="A4:H5"/>
    <mergeCell ref="A6:E7"/>
    <mergeCell ref="A8:E8"/>
    <mergeCell ref="A9:E9"/>
    <mergeCell ref="A10:E10"/>
    <mergeCell ref="A11:E11"/>
    <mergeCell ref="A13:E13"/>
    <mergeCell ref="A14:E14"/>
    <mergeCell ref="A15:H16"/>
    <mergeCell ref="A26:E26"/>
    <mergeCell ref="A27:H27"/>
    <mergeCell ref="A28:E28"/>
    <mergeCell ref="A17:E18"/>
    <mergeCell ref="A19:E19"/>
    <mergeCell ref="A20:H21"/>
    <mergeCell ref="A22:E23"/>
    <mergeCell ref="A24:E24"/>
    <mergeCell ref="A25:E2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2.57421875" style="0" customWidth="1"/>
    <col min="2" max="2" width="13.140625" style="0" customWidth="1"/>
    <col min="3" max="3" width="15.7109375" style="0" customWidth="1"/>
    <col min="4" max="4" width="16.8515625" style="0" customWidth="1"/>
    <col min="5" max="5" width="14.140625" style="0" customWidth="1"/>
    <col min="6" max="6" width="13.8515625" style="0" customWidth="1"/>
    <col min="7" max="7" width="14.7109375" style="0" customWidth="1"/>
    <col min="8" max="8" width="14.00390625" style="0" customWidth="1"/>
    <col min="9" max="9" width="8.140625" style="0" customWidth="1"/>
    <col min="11" max="11" width="10.28125" style="0" bestFit="1" customWidth="1"/>
    <col min="13" max="13" width="10.28125" style="0" bestFit="1" customWidth="1"/>
  </cols>
  <sheetData>
    <row r="1" spans="7:8" ht="16.5" customHeight="1">
      <c r="G1" s="5" t="s">
        <v>20</v>
      </c>
      <c r="H1" s="5"/>
    </row>
    <row r="2" ht="16.5" customHeight="1"/>
    <row r="3" spans="1:8" s="107" customFormat="1" ht="16.5" customHeight="1">
      <c r="A3" s="235" t="s">
        <v>132</v>
      </c>
      <c r="B3" s="235"/>
      <c r="C3" s="235"/>
      <c r="D3" s="235"/>
      <c r="E3" s="235"/>
      <c r="F3" s="235"/>
      <c r="G3" s="235"/>
      <c r="H3" s="235"/>
    </row>
    <row r="4" spans="1:9" s="1" customFormat="1" ht="16.5" customHeight="1">
      <c r="A4" s="236"/>
      <c r="B4" s="236"/>
      <c r="C4" s="236"/>
      <c r="D4" s="236"/>
      <c r="E4" s="236"/>
      <c r="F4" s="236"/>
      <c r="G4" s="236"/>
      <c r="H4" s="236"/>
      <c r="I4" s="2"/>
    </row>
    <row r="5" s="1" customFormat="1" ht="16.5" customHeight="1"/>
    <row r="6" spans="1:8" s="1" customFormat="1" ht="16.5" customHeight="1" thickBot="1">
      <c r="A6" s="109"/>
      <c r="B6" s="109"/>
      <c r="C6" s="109"/>
      <c r="D6" s="109"/>
      <c r="E6" s="109"/>
      <c r="F6" s="109"/>
      <c r="G6" s="109"/>
      <c r="H6" s="120" t="s">
        <v>1</v>
      </c>
    </row>
    <row r="7" spans="1:9" s="1" customFormat="1" ht="16.5" customHeight="1" thickBot="1">
      <c r="A7" s="159" t="s">
        <v>3</v>
      </c>
      <c r="B7" s="237" t="s">
        <v>89</v>
      </c>
      <c r="C7" s="238"/>
      <c r="D7" s="238"/>
      <c r="E7" s="238"/>
      <c r="F7" s="238"/>
      <c r="G7" s="238"/>
      <c r="H7" s="239"/>
      <c r="I7" s="154"/>
    </row>
    <row r="8" spans="1:9" s="1" customFormat="1" ht="16.5" customHeight="1">
      <c r="A8" s="121" t="s">
        <v>86</v>
      </c>
      <c r="B8" s="328" t="s">
        <v>4</v>
      </c>
      <c r="C8" s="240" t="s">
        <v>5</v>
      </c>
      <c r="D8" s="240" t="s">
        <v>68</v>
      </c>
      <c r="E8" s="240" t="s">
        <v>87</v>
      </c>
      <c r="F8" s="240" t="s">
        <v>0</v>
      </c>
      <c r="G8" s="240" t="s">
        <v>9</v>
      </c>
      <c r="H8" s="233" t="s">
        <v>8</v>
      </c>
      <c r="I8" s="154"/>
    </row>
    <row r="9" spans="1:9" s="1" customFormat="1" ht="16.5" customHeight="1">
      <c r="A9" s="160" t="s">
        <v>88</v>
      </c>
      <c r="B9" s="329"/>
      <c r="C9" s="323"/>
      <c r="D9" s="323"/>
      <c r="E9" s="323"/>
      <c r="F9" s="323"/>
      <c r="G9" s="323"/>
      <c r="H9" s="324"/>
      <c r="I9" s="154"/>
    </row>
    <row r="10" spans="1:9" s="1" customFormat="1" ht="16.5" customHeight="1">
      <c r="A10" s="161" t="s">
        <v>162</v>
      </c>
      <c r="B10" s="4"/>
      <c r="C10" s="6"/>
      <c r="D10" s="61"/>
      <c r="E10" s="61">
        <v>119000</v>
      </c>
      <c r="F10" s="3"/>
      <c r="G10" s="122"/>
      <c r="H10" s="156"/>
      <c r="I10" s="154"/>
    </row>
    <row r="11" spans="1:9" s="1" customFormat="1" ht="16.5" customHeight="1">
      <c r="A11" s="161" t="s">
        <v>161</v>
      </c>
      <c r="B11" s="4"/>
      <c r="C11" s="6"/>
      <c r="D11" s="61"/>
      <c r="E11" s="61">
        <v>13000</v>
      </c>
      <c r="F11" s="3"/>
      <c r="G11" s="122"/>
      <c r="H11" s="156"/>
      <c r="I11" s="154"/>
    </row>
    <row r="12" spans="1:9" s="1" customFormat="1" ht="16.5" customHeight="1">
      <c r="A12" s="161" t="s">
        <v>130</v>
      </c>
      <c r="B12" s="4"/>
      <c r="C12" s="6"/>
      <c r="D12" s="61">
        <v>20000</v>
      </c>
      <c r="E12" s="3"/>
      <c r="F12" s="3"/>
      <c r="G12" s="122"/>
      <c r="H12" s="156"/>
      <c r="I12" s="154"/>
    </row>
    <row r="13" spans="1:9" s="1" customFormat="1" ht="16.5" customHeight="1">
      <c r="A13" s="161" t="s">
        <v>131</v>
      </c>
      <c r="B13" s="4"/>
      <c r="C13" s="61">
        <v>10000</v>
      </c>
      <c r="D13" s="61"/>
      <c r="E13" s="3"/>
      <c r="F13" s="3"/>
      <c r="G13" s="122"/>
      <c r="H13" s="156"/>
      <c r="I13" s="154"/>
    </row>
    <row r="14" spans="1:9" s="1" customFormat="1" ht="16.5" customHeight="1">
      <c r="A14" s="161" t="s">
        <v>128</v>
      </c>
      <c r="B14" s="60">
        <v>2258500</v>
      </c>
      <c r="C14" s="3"/>
      <c r="D14" s="61"/>
      <c r="E14" s="3"/>
      <c r="F14" s="3"/>
      <c r="G14" s="3"/>
      <c r="H14" s="156"/>
      <c r="I14" s="154"/>
    </row>
    <row r="15" spans="1:9" s="1" customFormat="1" ht="16.5" customHeight="1">
      <c r="A15" s="161" t="s">
        <v>129</v>
      </c>
      <c r="B15" s="60">
        <v>159500</v>
      </c>
      <c r="C15" s="3"/>
      <c r="D15" s="61"/>
      <c r="E15" s="3"/>
      <c r="F15" s="3"/>
      <c r="G15" s="3"/>
      <c r="H15" s="156"/>
      <c r="I15" s="154"/>
    </row>
    <row r="16" spans="1:9" s="1" customFormat="1" ht="16.5" customHeight="1">
      <c r="A16" s="161"/>
      <c r="B16" s="60"/>
      <c r="C16" s="3"/>
      <c r="D16" s="61"/>
      <c r="E16" s="3"/>
      <c r="F16" s="3"/>
      <c r="G16" s="3"/>
      <c r="H16" s="156"/>
      <c r="I16" s="154"/>
    </row>
    <row r="17" spans="1:9" s="1" customFormat="1" ht="16.5" customHeight="1">
      <c r="A17" s="161"/>
      <c r="B17" s="60"/>
      <c r="C17" s="3"/>
      <c r="D17" s="61"/>
      <c r="E17" s="3"/>
      <c r="F17" s="3"/>
      <c r="G17" s="123"/>
      <c r="H17" s="156"/>
      <c r="I17" s="154"/>
    </row>
    <row r="18" spans="1:9" s="1" customFormat="1" ht="16.5" customHeight="1">
      <c r="A18" s="162"/>
      <c r="B18" s="60"/>
      <c r="C18" s="3"/>
      <c r="D18" s="61"/>
      <c r="E18" s="3"/>
      <c r="F18" s="3"/>
      <c r="G18" s="123"/>
      <c r="H18" s="156"/>
      <c r="I18" s="154"/>
    </row>
    <row r="19" spans="1:9" s="1" customFormat="1" ht="16.5" customHeight="1">
      <c r="A19" s="163"/>
      <c r="B19" s="157"/>
      <c r="C19" s="127"/>
      <c r="D19" s="127"/>
      <c r="E19" s="125"/>
      <c r="F19" s="125"/>
      <c r="G19" s="126"/>
      <c r="H19" s="158"/>
      <c r="I19" s="154"/>
    </row>
    <row r="20" spans="1:9" s="1" customFormat="1" ht="16.5" customHeight="1" thickBot="1">
      <c r="A20" s="164"/>
      <c r="B20" s="157"/>
      <c r="C20" s="127"/>
      <c r="D20" s="125"/>
      <c r="E20" s="125"/>
      <c r="F20" s="125"/>
      <c r="G20" s="126"/>
      <c r="H20" s="158"/>
      <c r="I20" s="154"/>
    </row>
    <row r="21" spans="1:9" s="109" customFormat="1" ht="16.5" customHeight="1" thickBot="1">
      <c r="A21" s="124" t="s">
        <v>2</v>
      </c>
      <c r="B21" s="116">
        <f aca="true" t="shared" si="0" ref="B21:H21">SUM(B10:B20)</f>
        <v>2418000</v>
      </c>
      <c r="C21" s="116">
        <f t="shared" si="0"/>
        <v>10000</v>
      </c>
      <c r="D21" s="116">
        <f t="shared" si="0"/>
        <v>20000</v>
      </c>
      <c r="E21" s="116">
        <f t="shared" si="0"/>
        <v>132000</v>
      </c>
      <c r="F21" s="116">
        <f t="shared" si="0"/>
        <v>0</v>
      </c>
      <c r="G21" s="116">
        <f t="shared" si="0"/>
        <v>0</v>
      </c>
      <c r="H21" s="116">
        <f t="shared" si="0"/>
        <v>0</v>
      </c>
      <c r="I21" s="155"/>
    </row>
    <row r="22" spans="1:9" s="109" customFormat="1" ht="16.5" customHeight="1" thickBot="1">
      <c r="A22" s="124" t="s">
        <v>96</v>
      </c>
      <c r="B22" s="325">
        <f>SUM(B21:H21)</f>
        <v>2580000</v>
      </c>
      <c r="C22" s="326"/>
      <c r="D22" s="326"/>
      <c r="E22" s="326"/>
      <c r="F22" s="326"/>
      <c r="G22" s="326"/>
      <c r="H22" s="327"/>
      <c r="I22" s="155"/>
    </row>
    <row r="23" spans="1:8" s="109" customFormat="1" ht="16.5" customHeight="1">
      <c r="A23" s="117"/>
      <c r="B23" s="118"/>
      <c r="C23" s="118"/>
      <c r="D23" s="118"/>
      <c r="E23" s="118"/>
      <c r="F23" s="118"/>
      <c r="G23" s="118"/>
      <c r="H23" s="118"/>
    </row>
    <row r="24" s="109" customFormat="1" ht="16.5" customHeight="1"/>
    <row r="25" s="107" customFormat="1" ht="16.5" customHeight="1">
      <c r="A25" s="106"/>
    </row>
    <row r="26" s="107" customFormat="1" ht="16.5" customHeight="1">
      <c r="A26" s="108"/>
    </row>
    <row r="27" s="107" customFormat="1" ht="16.5" customHeight="1">
      <c r="A27" s="108"/>
    </row>
    <row r="28" spans="1:8" s="107" customFormat="1" ht="16.5" customHeight="1">
      <c r="A28" s="234"/>
      <c r="B28" s="234"/>
      <c r="C28" s="234"/>
      <c r="D28" s="234"/>
      <c r="E28" s="234"/>
      <c r="F28" s="234"/>
      <c r="G28" s="234"/>
      <c r="H28" s="234"/>
    </row>
    <row r="29" s="107" customFormat="1" ht="16.5" customHeight="1">
      <c r="A29" s="108"/>
    </row>
    <row r="30" s="1" customFormat="1" ht="16.5" customHeight="1">
      <c r="A30" s="107"/>
    </row>
    <row r="31" s="1" customFormat="1" ht="16.5" customHeight="1"/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  <row r="58" s="1" customFormat="1" ht="16.5" customHeight="1"/>
    <row r="59" s="1" customFormat="1" ht="16.5" customHeight="1"/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</sheetData>
  <sheetProtection sheet="1" objects="1" scenarios="1"/>
  <mergeCells count="12"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  <mergeCell ref="B22:H22"/>
    <mergeCell ref="A28:H2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Q4" sqref="Q4:T21"/>
    </sheetView>
  </sheetViews>
  <sheetFormatPr defaultColWidth="9.140625" defaultRowHeight="12.75"/>
  <cols>
    <col min="1" max="1" width="16.57421875" style="110" customWidth="1"/>
    <col min="2" max="2" width="11.57421875" style="110" customWidth="1"/>
    <col min="3" max="3" width="8.7109375" style="110" customWidth="1"/>
    <col min="4" max="4" width="9.7109375" style="110" customWidth="1"/>
    <col min="5" max="5" width="9.00390625" style="110" customWidth="1"/>
    <col min="6" max="6" width="8.421875" style="110" customWidth="1"/>
    <col min="7" max="7" width="10.140625" style="110" customWidth="1"/>
    <col min="8" max="8" width="8.140625" style="110" customWidth="1"/>
    <col min="9" max="9" width="11.421875" style="110" customWidth="1"/>
    <col min="10" max="10" width="9.8515625" style="110" customWidth="1"/>
    <col min="11" max="11" width="9.57421875" style="110" customWidth="1"/>
    <col min="12" max="12" width="9.8515625" style="110" customWidth="1"/>
    <col min="13" max="13" width="8.00390625" style="110" customWidth="1"/>
    <col min="14" max="14" width="8.57421875" style="110" customWidth="1"/>
    <col min="15" max="15" width="7.28125" style="110" customWidth="1"/>
    <col min="16" max="16384" width="9.140625" style="110" customWidth="1"/>
  </cols>
  <sheetData>
    <row r="1" spans="13:14" ht="15" customHeight="1">
      <c r="M1" s="111" t="s">
        <v>21</v>
      </c>
      <c r="N1" s="111"/>
    </row>
    <row r="2" spans="1:15" ht="15" customHeight="1">
      <c r="A2" s="249" t="s">
        <v>133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5" customHeight="1">
      <c r="A3" s="250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ht="15" customHeight="1" thickBot="1">
      <c r="O4" s="112" t="s">
        <v>1</v>
      </c>
    </row>
    <row r="5" spans="1:15" ht="15" customHeight="1" thickBot="1">
      <c r="A5" s="113" t="s">
        <v>3</v>
      </c>
      <c r="B5" s="251" t="s">
        <v>127</v>
      </c>
      <c r="C5" s="252"/>
      <c r="D5" s="252"/>
      <c r="E5" s="252"/>
      <c r="F5" s="252"/>
      <c r="G5" s="252"/>
      <c r="H5" s="253"/>
      <c r="I5" s="251" t="s">
        <v>154</v>
      </c>
      <c r="J5" s="252"/>
      <c r="K5" s="252"/>
      <c r="L5" s="252"/>
      <c r="M5" s="252"/>
      <c r="N5" s="252"/>
      <c r="O5" s="253"/>
    </row>
    <row r="6" spans="1:15" ht="15" customHeight="1">
      <c r="A6" s="114" t="s">
        <v>83</v>
      </c>
      <c r="B6" s="245" t="s">
        <v>4</v>
      </c>
      <c r="C6" s="247" t="s">
        <v>5</v>
      </c>
      <c r="D6" s="247" t="s">
        <v>6</v>
      </c>
      <c r="E6" s="241" t="s">
        <v>84</v>
      </c>
      <c r="F6" s="241" t="s">
        <v>0</v>
      </c>
      <c r="G6" s="241" t="s">
        <v>9</v>
      </c>
      <c r="H6" s="243" t="s">
        <v>8</v>
      </c>
      <c r="I6" s="245" t="s">
        <v>4</v>
      </c>
      <c r="J6" s="247" t="s">
        <v>5</v>
      </c>
      <c r="K6" s="247" t="s">
        <v>6</v>
      </c>
      <c r="L6" s="241" t="s">
        <v>84</v>
      </c>
      <c r="M6" s="241" t="s">
        <v>0</v>
      </c>
      <c r="N6" s="241" t="s">
        <v>9</v>
      </c>
      <c r="O6" s="243" t="s">
        <v>8</v>
      </c>
    </row>
    <row r="7" spans="1:15" ht="48.75" customHeight="1" thickBot="1">
      <c r="A7" s="115" t="s">
        <v>85</v>
      </c>
      <c r="B7" s="246"/>
      <c r="C7" s="248"/>
      <c r="D7" s="248"/>
      <c r="E7" s="242"/>
      <c r="F7" s="242"/>
      <c r="G7" s="242"/>
      <c r="H7" s="244"/>
      <c r="I7" s="246"/>
      <c r="J7" s="248"/>
      <c r="K7" s="248"/>
      <c r="L7" s="242"/>
      <c r="M7" s="242"/>
      <c r="N7" s="242"/>
      <c r="O7" s="244"/>
    </row>
    <row r="8" spans="1:15" ht="15" customHeight="1">
      <c r="A8" s="169">
        <v>63611</v>
      </c>
      <c r="B8" s="193"/>
      <c r="C8" s="194"/>
      <c r="D8" s="194"/>
      <c r="E8" s="195"/>
      <c r="F8" s="195"/>
      <c r="G8" s="194">
        <v>170000</v>
      </c>
      <c r="H8" s="218"/>
      <c r="I8" s="219"/>
      <c r="J8" s="194"/>
      <c r="K8" s="194"/>
      <c r="L8" s="194">
        <v>200000</v>
      </c>
      <c r="M8" s="195"/>
      <c r="N8" s="195"/>
      <c r="O8" s="197"/>
    </row>
    <row r="9" spans="1:15" ht="15" customHeight="1">
      <c r="A9" s="169">
        <v>63621</v>
      </c>
      <c r="B9" s="193"/>
      <c r="C9" s="194"/>
      <c r="D9" s="194"/>
      <c r="E9" s="195"/>
      <c r="F9" s="195"/>
      <c r="G9" s="220">
        <v>30000</v>
      </c>
      <c r="H9" s="218"/>
      <c r="I9" s="219"/>
      <c r="J9" s="194"/>
      <c r="K9" s="194"/>
      <c r="L9" s="194">
        <v>50000</v>
      </c>
      <c r="M9" s="199"/>
      <c r="N9" s="200"/>
      <c r="O9" s="197"/>
    </row>
    <row r="10" spans="1:15" ht="15" customHeight="1">
      <c r="A10" s="169">
        <v>65264</v>
      </c>
      <c r="B10" s="193"/>
      <c r="C10" s="194"/>
      <c r="D10" s="194">
        <v>25000</v>
      </c>
      <c r="E10" s="195"/>
      <c r="F10" s="195"/>
      <c r="G10" s="194"/>
      <c r="H10" s="218"/>
      <c r="I10" s="219"/>
      <c r="J10" s="194"/>
      <c r="K10" s="194">
        <v>30000</v>
      </c>
      <c r="L10" s="194"/>
      <c r="M10" s="195"/>
      <c r="N10" s="195"/>
      <c r="O10" s="197"/>
    </row>
    <row r="11" spans="1:15" ht="15" customHeight="1">
      <c r="A11" s="169">
        <v>66142</v>
      </c>
      <c r="B11" s="193"/>
      <c r="C11" s="194">
        <v>12000</v>
      </c>
      <c r="D11" s="194"/>
      <c r="E11" s="195"/>
      <c r="F11" s="194"/>
      <c r="G11" s="220"/>
      <c r="H11" s="218"/>
      <c r="I11" s="219"/>
      <c r="J11" s="194">
        <v>13000</v>
      </c>
      <c r="K11" s="194"/>
      <c r="L11" s="194"/>
      <c r="M11" s="199"/>
      <c r="N11" s="200"/>
      <c r="O11" s="197"/>
    </row>
    <row r="12" spans="1:15" ht="15" customHeight="1">
      <c r="A12" s="169">
        <v>67111</v>
      </c>
      <c r="B12" s="194">
        <v>2273000</v>
      </c>
      <c r="C12" s="196"/>
      <c r="D12" s="195"/>
      <c r="E12" s="195"/>
      <c r="F12" s="195"/>
      <c r="G12" s="220"/>
      <c r="H12" s="218"/>
      <c r="I12" s="194">
        <v>2297000</v>
      </c>
      <c r="J12" s="194"/>
      <c r="K12" s="194"/>
      <c r="L12" s="194"/>
      <c r="M12" s="195"/>
      <c r="N12" s="200"/>
      <c r="O12" s="197"/>
    </row>
    <row r="13" spans="1:15" ht="15" customHeight="1">
      <c r="A13" s="169">
        <v>67121</v>
      </c>
      <c r="B13" s="194">
        <v>200000</v>
      </c>
      <c r="C13" s="196"/>
      <c r="D13" s="195"/>
      <c r="E13" s="195"/>
      <c r="F13" s="195"/>
      <c r="G13" s="220"/>
      <c r="H13" s="218"/>
      <c r="I13" s="194">
        <v>250000</v>
      </c>
      <c r="J13" s="194"/>
      <c r="K13" s="194"/>
      <c r="L13" s="194"/>
      <c r="M13" s="195"/>
      <c r="N13" s="200"/>
      <c r="O13" s="197"/>
    </row>
    <row r="14" spans="1:15" ht="15" customHeight="1">
      <c r="A14" s="169"/>
      <c r="B14" s="193"/>
      <c r="C14" s="195"/>
      <c r="D14" s="195"/>
      <c r="E14" s="195"/>
      <c r="F14" s="195"/>
      <c r="G14" s="220"/>
      <c r="H14" s="218"/>
      <c r="I14" s="219"/>
      <c r="J14" s="194"/>
      <c r="K14" s="194"/>
      <c r="L14" s="194"/>
      <c r="M14" s="195"/>
      <c r="N14" s="200"/>
      <c r="O14" s="197"/>
    </row>
    <row r="15" spans="1:15" ht="15" customHeight="1">
      <c r="A15" s="201"/>
      <c r="B15" s="193"/>
      <c r="C15" s="195"/>
      <c r="D15" s="195"/>
      <c r="E15" s="195"/>
      <c r="F15" s="195"/>
      <c r="G15" s="220"/>
      <c r="H15" s="218"/>
      <c r="I15" s="219"/>
      <c r="J15" s="194"/>
      <c r="K15" s="194"/>
      <c r="L15" s="194"/>
      <c r="M15" s="195"/>
      <c r="N15" s="200"/>
      <c r="O15" s="197"/>
    </row>
    <row r="16" spans="1:15" ht="15" customHeight="1">
      <c r="A16" s="201"/>
      <c r="B16" s="193"/>
      <c r="C16" s="195"/>
      <c r="D16" s="195"/>
      <c r="E16" s="195"/>
      <c r="F16" s="195"/>
      <c r="G16" s="200"/>
      <c r="H16" s="197"/>
      <c r="I16" s="198"/>
      <c r="J16" s="195"/>
      <c r="K16" s="195"/>
      <c r="L16" s="195"/>
      <c r="M16" s="195"/>
      <c r="N16" s="200"/>
      <c r="O16" s="197"/>
    </row>
    <row r="17" spans="1:15" ht="15" customHeight="1">
      <c r="A17" s="201"/>
      <c r="B17" s="193"/>
      <c r="C17" s="195"/>
      <c r="D17" s="195"/>
      <c r="E17" s="195"/>
      <c r="F17" s="195"/>
      <c r="G17" s="200"/>
      <c r="H17" s="197"/>
      <c r="I17" s="198"/>
      <c r="J17" s="195"/>
      <c r="K17" s="195"/>
      <c r="L17" s="195"/>
      <c r="M17" s="195"/>
      <c r="N17" s="200"/>
      <c r="O17" s="197"/>
    </row>
    <row r="18" spans="1:15" ht="15" customHeight="1">
      <c r="A18" s="201"/>
      <c r="B18" s="193"/>
      <c r="C18" s="195"/>
      <c r="D18" s="195"/>
      <c r="E18" s="195"/>
      <c r="F18" s="195"/>
      <c r="G18" s="200"/>
      <c r="H18" s="197"/>
      <c r="I18" s="198"/>
      <c r="J18" s="195"/>
      <c r="K18" s="195"/>
      <c r="L18" s="195"/>
      <c r="M18" s="195"/>
      <c r="N18" s="200"/>
      <c r="O18" s="197"/>
    </row>
    <row r="19" spans="1:15" ht="15" customHeight="1">
      <c r="A19" s="201"/>
      <c r="B19" s="193"/>
      <c r="C19" s="195"/>
      <c r="D19" s="195"/>
      <c r="E19" s="195"/>
      <c r="F19" s="195"/>
      <c r="G19" s="200"/>
      <c r="H19" s="197"/>
      <c r="I19" s="198"/>
      <c r="J19" s="195"/>
      <c r="K19" s="195"/>
      <c r="L19" s="195"/>
      <c r="M19" s="195"/>
      <c r="N19" s="200"/>
      <c r="O19" s="197"/>
    </row>
    <row r="20" spans="1:15" ht="15" customHeight="1">
      <c r="A20" s="202"/>
      <c r="B20" s="193"/>
      <c r="C20" s="195"/>
      <c r="D20" s="195"/>
      <c r="E20" s="195"/>
      <c r="F20" s="195"/>
      <c r="G20" s="200"/>
      <c r="H20" s="197"/>
      <c r="I20" s="198"/>
      <c r="J20" s="195"/>
      <c r="K20" s="195"/>
      <c r="L20" s="195"/>
      <c r="M20" s="195"/>
      <c r="N20" s="200"/>
      <c r="O20" s="197"/>
    </row>
    <row r="21" spans="1:15" ht="15" customHeight="1">
      <c r="A21" s="201"/>
      <c r="B21" s="193"/>
      <c r="C21" s="195"/>
      <c r="D21" s="195"/>
      <c r="E21" s="195"/>
      <c r="F21" s="195"/>
      <c r="G21" s="200"/>
      <c r="H21" s="197"/>
      <c r="I21" s="198"/>
      <c r="J21" s="195"/>
      <c r="K21" s="195"/>
      <c r="L21" s="195"/>
      <c r="M21" s="195"/>
      <c r="N21" s="200"/>
      <c r="O21" s="197"/>
    </row>
    <row r="22" spans="1:15" ht="15" customHeight="1">
      <c r="A22" s="201"/>
      <c r="B22" s="193"/>
      <c r="C22" s="195"/>
      <c r="D22" s="195"/>
      <c r="E22" s="195"/>
      <c r="F22" s="195"/>
      <c r="G22" s="200"/>
      <c r="H22" s="197"/>
      <c r="I22" s="198"/>
      <c r="J22" s="195"/>
      <c r="K22" s="195"/>
      <c r="L22" s="195"/>
      <c r="M22" s="195"/>
      <c r="N22" s="200"/>
      <c r="O22" s="197"/>
    </row>
    <row r="23" spans="1:17" ht="15" customHeight="1" thickBot="1">
      <c r="A23" s="203"/>
      <c r="B23" s="204"/>
      <c r="C23" s="205"/>
      <c r="D23" s="205"/>
      <c r="E23" s="205"/>
      <c r="F23" s="205"/>
      <c r="G23" s="206"/>
      <c r="H23" s="207"/>
      <c r="I23" s="208"/>
      <c r="J23" s="199"/>
      <c r="K23" s="199"/>
      <c r="L23" s="199"/>
      <c r="M23" s="199"/>
      <c r="N23" s="209"/>
      <c r="O23" s="210"/>
      <c r="Q23" s="168"/>
    </row>
    <row r="24" spans="1:17" ht="15" customHeight="1" thickBot="1">
      <c r="A24" s="211" t="s">
        <v>2</v>
      </c>
      <c r="B24" s="212">
        <f aca="true" t="shared" si="0" ref="B24:O24">SUM(B8:B23)</f>
        <v>2473000</v>
      </c>
      <c r="C24" s="213">
        <f t="shared" si="0"/>
        <v>12000</v>
      </c>
      <c r="D24" s="213">
        <f t="shared" si="0"/>
        <v>25000</v>
      </c>
      <c r="E24" s="213">
        <f t="shared" si="0"/>
        <v>0</v>
      </c>
      <c r="F24" s="212">
        <f t="shared" si="0"/>
        <v>0</v>
      </c>
      <c r="G24" s="213">
        <f t="shared" si="0"/>
        <v>200000</v>
      </c>
      <c r="H24" s="214">
        <f t="shared" si="0"/>
        <v>0</v>
      </c>
      <c r="I24" s="215">
        <f t="shared" si="0"/>
        <v>2547000</v>
      </c>
      <c r="J24" s="213">
        <f t="shared" si="0"/>
        <v>13000</v>
      </c>
      <c r="K24" s="213">
        <f t="shared" si="0"/>
        <v>30000</v>
      </c>
      <c r="L24" s="213">
        <f t="shared" si="0"/>
        <v>250000</v>
      </c>
      <c r="M24" s="213">
        <f t="shared" si="0"/>
        <v>0</v>
      </c>
      <c r="N24" s="213">
        <f t="shared" si="0"/>
        <v>0</v>
      </c>
      <c r="O24" s="216">
        <f t="shared" si="0"/>
        <v>0</v>
      </c>
      <c r="Q24" s="168"/>
    </row>
    <row r="25" spans="1:15" ht="15" customHeight="1" thickBot="1">
      <c r="A25" s="217" t="s">
        <v>69</v>
      </c>
      <c r="B25" s="330">
        <f>SUM(B24:H24)</f>
        <v>2710000</v>
      </c>
      <c r="C25" s="331"/>
      <c r="D25" s="331"/>
      <c r="E25" s="331"/>
      <c r="F25" s="331"/>
      <c r="G25" s="331"/>
      <c r="H25" s="332"/>
      <c r="I25" s="330">
        <f>SUM(I24:O24)</f>
        <v>2840000</v>
      </c>
      <c r="J25" s="331"/>
      <c r="K25" s="331"/>
      <c r="L25" s="331"/>
      <c r="M25" s="331"/>
      <c r="N25" s="331"/>
      <c r="O25" s="332"/>
    </row>
    <row r="26" spans="1:15" ht="1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5" customHeight="1">
      <c r="A27" s="167"/>
      <c r="B27" s="165"/>
      <c r="C27" s="109"/>
      <c r="D27" s="109"/>
      <c r="E27" s="109"/>
      <c r="F27" s="109"/>
      <c r="G27" s="165"/>
      <c r="H27" s="109"/>
      <c r="I27" s="109"/>
      <c r="J27" s="109"/>
      <c r="K27" s="109"/>
      <c r="L27" s="109"/>
      <c r="M27" s="109"/>
      <c r="N27" s="165"/>
      <c r="O27" s="109"/>
    </row>
    <row r="28" spans="1:15" ht="15" customHeight="1">
      <c r="A28" s="166"/>
      <c r="B28" s="165"/>
      <c r="C28" s="109"/>
      <c r="D28" s="109"/>
      <c r="E28" s="109"/>
      <c r="F28" s="109"/>
      <c r="G28" s="109"/>
      <c r="H28" s="165"/>
      <c r="I28" s="109"/>
      <c r="J28" s="109"/>
      <c r="K28" s="109"/>
      <c r="L28" s="109"/>
      <c r="M28" s="109"/>
      <c r="N28" s="165"/>
      <c r="O28" s="109"/>
    </row>
    <row r="29" spans="1:15" ht="15" customHeight="1">
      <c r="A29" s="109"/>
      <c r="B29" s="109"/>
      <c r="C29" s="109"/>
      <c r="D29" s="165"/>
      <c r="E29" s="109"/>
      <c r="F29" s="109"/>
      <c r="G29" s="109"/>
      <c r="H29" s="109"/>
      <c r="I29" s="109"/>
      <c r="J29" s="165"/>
      <c r="K29" s="109"/>
      <c r="L29" s="109"/>
      <c r="M29" s="109"/>
      <c r="N29" s="109"/>
      <c r="O29" s="109"/>
    </row>
    <row r="30" spans="1:11" ht="15" customHeight="1">
      <c r="A30" s="109"/>
      <c r="B30" s="109"/>
      <c r="C30" s="109"/>
      <c r="D30" s="165"/>
      <c r="E30" s="109"/>
      <c r="F30" s="109"/>
      <c r="G30" s="109"/>
      <c r="H30" s="109"/>
      <c r="I30" s="109"/>
      <c r="J30" s="165"/>
      <c r="K30" s="109"/>
    </row>
    <row r="31" spans="1:11" ht="1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</sheetData>
  <sheetProtection sheet="1"/>
  <mergeCells count="20"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  <mergeCell ref="B25:H25"/>
    <mergeCell ref="I25:O25"/>
    <mergeCell ref="H6:H7"/>
    <mergeCell ref="I6:I7"/>
    <mergeCell ref="J6:J7"/>
    <mergeCell ref="K6:K7"/>
    <mergeCell ref="L6:L7"/>
    <mergeCell ref="M6:M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5"/>
  <sheetViews>
    <sheetView tabSelected="1" zoomScalePageLayoutView="0" workbookViewId="0" topLeftCell="A13">
      <selection activeCell="B100" sqref="B100"/>
    </sheetView>
  </sheetViews>
  <sheetFormatPr defaultColWidth="9.140625" defaultRowHeight="17.25" customHeight="1"/>
  <cols>
    <col min="1" max="1" width="6.8515625" style="58" customWidth="1"/>
    <col min="2" max="2" width="26.28125" style="59" customWidth="1"/>
    <col min="3" max="3" width="11.00390625" style="10" customWidth="1"/>
    <col min="4" max="4" width="11.8515625" style="16" customWidth="1"/>
    <col min="5" max="5" width="11.140625" style="16" customWidth="1"/>
    <col min="6" max="6" width="10.8515625" style="16" customWidth="1"/>
    <col min="7" max="7" width="10.140625" style="16" customWidth="1"/>
    <col min="8" max="8" width="8.8515625" style="10" customWidth="1"/>
    <col min="9" max="10" width="8.00390625" style="10" customWidth="1"/>
    <col min="11" max="11" width="7.140625" style="10" customWidth="1"/>
    <col min="12" max="12" width="6.28125" style="10" customWidth="1"/>
    <col min="13" max="13" width="9.7109375" style="10" customWidth="1"/>
    <col min="14" max="14" width="9.8515625" style="9" customWidth="1"/>
    <col min="15" max="15" width="11.421875" style="9" customWidth="1"/>
    <col min="16" max="16" width="16.7109375" style="10" hidden="1" customWidth="1"/>
    <col min="17" max="17" width="16.421875" style="10" hidden="1" customWidth="1"/>
    <col min="18" max="18" width="12.28125" style="10" customWidth="1"/>
    <col min="19" max="19" width="13.57421875" style="10" customWidth="1"/>
    <col min="20" max="16384" width="9.140625" style="10" customWidth="1"/>
  </cols>
  <sheetData>
    <row r="1" spans="1:18" ht="17.25" customHeight="1">
      <c r="A1" s="333" t="s">
        <v>165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8"/>
      <c r="P1" s="7"/>
      <c r="Q1" s="7"/>
      <c r="R1" s="7"/>
    </row>
    <row r="2" spans="1:18" ht="1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" t="s">
        <v>22</v>
      </c>
      <c r="O2" s="11"/>
      <c r="P2" s="7"/>
      <c r="Q2" s="7"/>
      <c r="R2" s="7"/>
    </row>
    <row r="3" spans="1:15" ht="17.25" customHeight="1">
      <c r="A3" s="81" t="s">
        <v>10</v>
      </c>
      <c r="B3" s="82"/>
      <c r="C3" s="82" t="s">
        <v>61</v>
      </c>
      <c r="D3" s="83"/>
      <c r="E3" s="84"/>
      <c r="F3" s="84"/>
      <c r="G3" s="9"/>
      <c r="H3" s="9"/>
      <c r="I3" s="9"/>
      <c r="J3" s="9"/>
      <c r="K3" s="9"/>
      <c r="L3" s="9"/>
      <c r="M3" s="9"/>
      <c r="O3" s="10"/>
    </row>
    <row r="4" spans="1:15" ht="17.25" customHeight="1" thickBot="1">
      <c r="A4" s="86" t="s">
        <v>11</v>
      </c>
      <c r="B4" s="87"/>
      <c r="C4" s="88"/>
      <c r="D4" s="89" t="s">
        <v>137</v>
      </c>
      <c r="E4" s="76" t="s">
        <v>97</v>
      </c>
      <c r="F4" s="76" t="s">
        <v>138</v>
      </c>
      <c r="G4" s="91"/>
      <c r="H4" s="92"/>
      <c r="I4" s="132"/>
      <c r="J4" s="9"/>
      <c r="K4" s="9"/>
      <c r="L4" s="73"/>
      <c r="M4" s="73"/>
      <c r="N4" s="132"/>
      <c r="O4" s="46"/>
    </row>
    <row r="5" spans="1:15" ht="17.25" customHeight="1" thickTop="1">
      <c r="A5" s="93" t="s">
        <v>4</v>
      </c>
      <c r="B5" s="94"/>
      <c r="C5" s="95"/>
      <c r="D5" s="28">
        <v>2418000</v>
      </c>
      <c r="E5" s="29">
        <v>2473000</v>
      </c>
      <c r="F5" s="128">
        <v>2547000</v>
      </c>
      <c r="G5" s="9"/>
      <c r="H5" s="9"/>
      <c r="I5" s="9"/>
      <c r="J5" s="9"/>
      <c r="K5" s="9"/>
      <c r="L5" s="133"/>
      <c r="M5" s="46"/>
      <c r="N5" s="46"/>
      <c r="O5" s="46"/>
    </row>
    <row r="6" spans="1:15" ht="17.25" customHeight="1">
      <c r="A6" s="268" t="s">
        <v>12</v>
      </c>
      <c r="B6" s="269"/>
      <c r="C6" s="270"/>
      <c r="D6" s="28">
        <v>10000</v>
      </c>
      <c r="E6" s="29">
        <v>12000</v>
      </c>
      <c r="F6" s="30">
        <v>13000</v>
      </c>
      <c r="G6" s="9"/>
      <c r="H6" s="9"/>
      <c r="I6" s="9"/>
      <c r="J6" s="9"/>
      <c r="K6" s="9"/>
      <c r="L6" s="133"/>
      <c r="M6" s="46"/>
      <c r="N6" s="46"/>
      <c r="O6" s="46"/>
    </row>
    <row r="7" spans="1:15" ht="17.25" customHeight="1">
      <c r="A7" s="271" t="s">
        <v>6</v>
      </c>
      <c r="B7" s="272"/>
      <c r="C7" s="95"/>
      <c r="D7" s="28">
        <v>20000</v>
      </c>
      <c r="E7" s="30">
        <v>25000</v>
      </c>
      <c r="F7" s="30">
        <v>30000</v>
      </c>
      <c r="G7" s="96"/>
      <c r="H7" s="9"/>
      <c r="I7" s="9"/>
      <c r="J7" s="9"/>
      <c r="K7" s="9"/>
      <c r="L7" s="133"/>
      <c r="M7" s="46"/>
      <c r="N7" s="46"/>
      <c r="O7" s="46"/>
    </row>
    <row r="8" spans="1:15" ht="17.25" customHeight="1">
      <c r="A8" s="97" t="s">
        <v>7</v>
      </c>
      <c r="B8" s="98"/>
      <c r="C8" s="95"/>
      <c r="D8" s="28">
        <v>132000</v>
      </c>
      <c r="E8" s="30">
        <v>200000</v>
      </c>
      <c r="F8" s="30">
        <v>250000</v>
      </c>
      <c r="G8" s="96"/>
      <c r="H8" s="9"/>
      <c r="I8" s="133"/>
      <c r="J8" s="9"/>
      <c r="K8" s="9"/>
      <c r="L8" s="73"/>
      <c r="M8" s="73"/>
      <c r="N8" s="133"/>
      <c r="O8" s="46"/>
    </row>
    <row r="9" spans="1:15" ht="17.25" customHeight="1">
      <c r="A9" s="99" t="s">
        <v>13</v>
      </c>
      <c r="B9" s="94"/>
      <c r="C9" s="95"/>
      <c r="D9" s="28"/>
      <c r="E9" s="30"/>
      <c r="F9" s="30"/>
      <c r="G9" s="96"/>
      <c r="H9" s="9"/>
      <c r="I9" s="133"/>
      <c r="J9" s="9"/>
      <c r="K9" s="9"/>
      <c r="L9" s="73"/>
      <c r="M9" s="73"/>
      <c r="N9" s="133"/>
      <c r="O9" s="46"/>
    </row>
    <row r="10" spans="1:15" ht="17.25" customHeight="1">
      <c r="A10" s="273" t="s">
        <v>14</v>
      </c>
      <c r="B10" s="274"/>
      <c r="C10" s="275"/>
      <c r="D10" s="28"/>
      <c r="E10" s="30"/>
      <c r="F10" s="30"/>
      <c r="G10" s="96"/>
      <c r="H10" s="9"/>
      <c r="I10" s="133"/>
      <c r="J10" s="9"/>
      <c r="K10" s="9"/>
      <c r="L10" s="73"/>
      <c r="M10" s="73"/>
      <c r="N10" s="133"/>
      <c r="O10" s="46"/>
    </row>
    <row r="11" spans="1:15" ht="17.25" customHeight="1">
      <c r="A11" s="276" t="s">
        <v>8</v>
      </c>
      <c r="B11" s="277"/>
      <c r="C11" s="95"/>
      <c r="D11" s="35"/>
      <c r="E11" s="37"/>
      <c r="F11" s="129"/>
      <c r="G11" s="96"/>
      <c r="H11" s="9"/>
      <c r="I11" s="73"/>
      <c r="J11" s="9"/>
      <c r="K11" s="9"/>
      <c r="L11" s="73"/>
      <c r="M11" s="73"/>
      <c r="N11" s="73"/>
      <c r="O11" s="46"/>
    </row>
    <row r="12" spans="1:15" ht="17.25" customHeight="1">
      <c r="A12" s="100" t="s">
        <v>15</v>
      </c>
      <c r="B12" s="101"/>
      <c r="C12" s="102"/>
      <c r="D12" s="41">
        <f>SUM(D5:D11)</f>
        <v>2580000</v>
      </c>
      <c r="E12" s="41">
        <f>SUM(E5:E11)</f>
        <v>2710000</v>
      </c>
      <c r="F12" s="134">
        <f>SUM(F5:F11)</f>
        <v>2840000</v>
      </c>
      <c r="G12" s="103"/>
      <c r="H12" s="9"/>
      <c r="I12" s="103"/>
      <c r="J12" s="9"/>
      <c r="K12" s="9"/>
      <c r="L12" s="73"/>
      <c r="M12" s="73"/>
      <c r="N12" s="103"/>
      <c r="O12" s="46"/>
    </row>
    <row r="13" spans="1:13" ht="17.25" customHeight="1">
      <c r="A13" s="43" t="s">
        <v>16</v>
      </c>
      <c r="B13" s="104"/>
      <c r="C13" s="9"/>
      <c r="D13" s="105" t="s">
        <v>67</v>
      </c>
      <c r="E13" s="73"/>
      <c r="F13" s="73"/>
      <c r="G13" s="73"/>
      <c r="H13" s="9"/>
      <c r="I13" s="9"/>
      <c r="J13" s="9"/>
      <c r="K13" s="9"/>
      <c r="L13" s="9"/>
      <c r="M13" s="9"/>
    </row>
    <row r="14" spans="1:13" ht="17.25" customHeight="1">
      <c r="A14" s="43" t="s">
        <v>17</v>
      </c>
      <c r="B14" s="43"/>
      <c r="C14" s="43"/>
      <c r="D14" s="100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7.25" customHeight="1">
      <c r="A15" s="85" t="s">
        <v>18</v>
      </c>
      <c r="B15" s="85"/>
      <c r="C15" s="9"/>
      <c r="D15" s="73"/>
      <c r="E15" s="73"/>
      <c r="F15" s="73"/>
      <c r="G15" s="73"/>
      <c r="H15" s="9"/>
      <c r="I15" s="9"/>
      <c r="J15" s="9"/>
      <c r="K15" s="9"/>
      <c r="L15" s="9"/>
      <c r="M15" s="9"/>
    </row>
    <row r="16" spans="1:15" ht="17.25" customHeight="1">
      <c r="A16" s="283" t="s">
        <v>60</v>
      </c>
      <c r="B16" s="284" t="s">
        <v>19</v>
      </c>
      <c r="C16" s="287" t="s">
        <v>156</v>
      </c>
      <c r="D16" s="334" t="s">
        <v>71</v>
      </c>
      <c r="E16" s="335"/>
      <c r="F16" s="335"/>
      <c r="G16" s="335"/>
      <c r="H16" s="335"/>
      <c r="I16" s="335"/>
      <c r="J16" s="335"/>
      <c r="K16" s="335"/>
      <c r="L16" s="336"/>
      <c r="M16" s="278" t="s">
        <v>115</v>
      </c>
      <c r="N16" s="278" t="s">
        <v>153</v>
      </c>
      <c r="O16" s="63"/>
    </row>
    <row r="17" spans="1:17" s="16" customFormat="1" ht="17.25" customHeight="1">
      <c r="A17" s="283"/>
      <c r="B17" s="285"/>
      <c r="C17" s="288"/>
      <c r="D17" s="291"/>
      <c r="E17" s="292"/>
      <c r="F17" s="293"/>
      <c r="G17" s="278" t="s">
        <v>5</v>
      </c>
      <c r="H17" s="278" t="s">
        <v>6</v>
      </c>
      <c r="I17" s="278" t="s">
        <v>7</v>
      </c>
      <c r="J17" s="278" t="s">
        <v>13</v>
      </c>
      <c r="K17" s="278" t="s">
        <v>9</v>
      </c>
      <c r="L17" s="278" t="s">
        <v>8</v>
      </c>
      <c r="M17" s="290"/>
      <c r="N17" s="290"/>
      <c r="O17" s="62"/>
      <c r="P17" s="48"/>
      <c r="Q17" s="119"/>
    </row>
    <row r="18" spans="1:17" s="72" customFormat="1" ht="39" customHeight="1">
      <c r="A18" s="283"/>
      <c r="B18" s="286"/>
      <c r="C18" s="289"/>
      <c r="D18" s="130" t="s">
        <v>125</v>
      </c>
      <c r="E18" s="131" t="s">
        <v>123</v>
      </c>
      <c r="F18" s="131" t="s">
        <v>124</v>
      </c>
      <c r="G18" s="279"/>
      <c r="H18" s="279"/>
      <c r="I18" s="279"/>
      <c r="J18" s="279"/>
      <c r="K18" s="279"/>
      <c r="L18" s="279"/>
      <c r="M18" s="279"/>
      <c r="N18" s="279"/>
      <c r="O18" s="69"/>
      <c r="P18" s="70" t="s">
        <v>23</v>
      </c>
      <c r="Q18" s="71"/>
    </row>
    <row r="19" spans="1:17" s="51" customFormat="1" ht="17.25" customHeight="1">
      <c r="A19" s="221">
        <v>31</v>
      </c>
      <c r="B19" s="224" t="s">
        <v>24</v>
      </c>
      <c r="C19" s="223">
        <f>SUM(C20:C26)</f>
        <v>1711000</v>
      </c>
      <c r="D19" s="223">
        <f aca="true" t="shared" si="0" ref="D19:L19">SUM(D20:D26)</f>
        <v>1711000</v>
      </c>
      <c r="E19" s="223"/>
      <c r="F19" s="228"/>
      <c r="G19" s="228">
        <f t="shared" si="0"/>
        <v>0</v>
      </c>
      <c r="H19" s="228">
        <f t="shared" si="0"/>
        <v>0</v>
      </c>
      <c r="I19" s="228">
        <f t="shared" si="0"/>
        <v>0</v>
      </c>
      <c r="J19" s="228">
        <f t="shared" si="0"/>
        <v>0</v>
      </c>
      <c r="K19" s="228">
        <f t="shared" si="0"/>
        <v>0</v>
      </c>
      <c r="L19" s="228">
        <f t="shared" si="0"/>
        <v>0</v>
      </c>
      <c r="M19" s="223">
        <v>1720000</v>
      </c>
      <c r="N19" s="223">
        <v>1740000</v>
      </c>
      <c r="O19" s="44"/>
      <c r="P19" s="49">
        <v>1300482.06</v>
      </c>
      <c r="Q19" s="50"/>
    </row>
    <row r="20" spans="1:17" ht="17.25" customHeight="1">
      <c r="A20" s="77">
        <v>31111</v>
      </c>
      <c r="B20" s="78" t="s">
        <v>25</v>
      </c>
      <c r="C20" s="54">
        <f aca="true" t="shared" si="1" ref="C20:C88">SUM(D20:L20)</f>
        <v>1441000</v>
      </c>
      <c r="D20" s="54">
        <v>1441000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46"/>
      <c r="P20" s="55"/>
      <c r="Q20" s="23"/>
    </row>
    <row r="21" spans="1:17" ht="17.25" customHeight="1">
      <c r="A21" s="77">
        <v>31212</v>
      </c>
      <c r="B21" s="78" t="s">
        <v>64</v>
      </c>
      <c r="C21" s="54">
        <f t="shared" si="1"/>
        <v>16000</v>
      </c>
      <c r="D21" s="54">
        <v>16000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46"/>
      <c r="P21" s="55"/>
      <c r="Q21" s="23"/>
    </row>
    <row r="22" spans="1:25" ht="17.25" customHeight="1">
      <c r="A22" s="77">
        <v>31213</v>
      </c>
      <c r="B22" s="78" t="s">
        <v>26</v>
      </c>
      <c r="C22" s="54">
        <f t="shared" si="1"/>
        <v>3000</v>
      </c>
      <c r="D22" s="54">
        <v>3000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46"/>
      <c r="P22" s="55"/>
      <c r="Q22" s="23"/>
      <c r="S22" s="135"/>
      <c r="T22" s="46"/>
      <c r="U22" s="46"/>
      <c r="V22" s="46"/>
      <c r="W22" s="46"/>
      <c r="X22" s="46"/>
      <c r="Y22" s="46"/>
    </row>
    <row r="23" spans="1:25" ht="17.25" customHeight="1">
      <c r="A23" s="77">
        <v>31215</v>
      </c>
      <c r="B23" s="78" t="s">
        <v>116</v>
      </c>
      <c r="C23" s="54">
        <f t="shared" si="1"/>
        <v>4000</v>
      </c>
      <c r="D23" s="54">
        <v>4000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46"/>
      <c r="P23" s="55"/>
      <c r="Q23" s="23"/>
      <c r="S23" s="135"/>
      <c r="T23" s="46"/>
      <c r="U23" s="46"/>
      <c r="V23" s="46"/>
      <c r="W23" s="46"/>
      <c r="X23" s="46"/>
      <c r="Y23" s="46"/>
    </row>
    <row r="24" spans="1:19" s="46" customFormat="1" ht="17.25" customHeight="1">
      <c r="A24" s="77">
        <v>31321</v>
      </c>
      <c r="B24" s="79" t="s">
        <v>27</v>
      </c>
      <c r="C24" s="54">
        <f t="shared" si="1"/>
        <v>216000</v>
      </c>
      <c r="D24" s="54">
        <v>216000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P24" s="55"/>
      <c r="Q24" s="23"/>
      <c r="S24" s="135"/>
    </row>
    <row r="25" spans="1:17" s="46" customFormat="1" ht="17.25" customHeight="1">
      <c r="A25" s="77">
        <v>31322</v>
      </c>
      <c r="B25" s="79" t="s">
        <v>82</v>
      </c>
      <c r="C25" s="54">
        <f t="shared" si="1"/>
        <v>7000</v>
      </c>
      <c r="D25" s="54">
        <v>7000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P25" s="55"/>
      <c r="Q25" s="23"/>
    </row>
    <row r="26" spans="1:17" s="46" customFormat="1" ht="17.25" customHeight="1">
      <c r="A26" s="77">
        <v>31332</v>
      </c>
      <c r="B26" s="64" t="s">
        <v>80</v>
      </c>
      <c r="C26" s="54">
        <f t="shared" si="1"/>
        <v>24000</v>
      </c>
      <c r="D26" s="54">
        <v>24000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P26" s="55"/>
      <c r="Q26" s="23"/>
    </row>
    <row r="27" spans="1:25" s="44" customFormat="1" ht="17.25" customHeight="1">
      <c r="A27" s="221">
        <v>32</v>
      </c>
      <c r="B27" s="224" t="s">
        <v>28</v>
      </c>
      <c r="C27" s="223">
        <f>SUM(C28:C79)</f>
        <v>716500</v>
      </c>
      <c r="D27" s="223">
        <f>SUM(D28:D79)</f>
        <v>547500</v>
      </c>
      <c r="E27" s="223">
        <f aca="true" t="shared" si="2" ref="E27:L27">SUM(E28:E79)</f>
        <v>119000</v>
      </c>
      <c r="F27" s="223">
        <f t="shared" si="2"/>
        <v>0</v>
      </c>
      <c r="G27" s="223">
        <f t="shared" si="2"/>
        <v>10000</v>
      </c>
      <c r="H27" s="223">
        <f t="shared" si="2"/>
        <v>40000</v>
      </c>
      <c r="I27" s="223">
        <f t="shared" si="2"/>
        <v>0</v>
      </c>
      <c r="J27" s="223">
        <f t="shared" si="2"/>
        <v>0</v>
      </c>
      <c r="K27" s="223">
        <f t="shared" si="2"/>
        <v>0</v>
      </c>
      <c r="L27" s="223">
        <f t="shared" si="2"/>
        <v>0</v>
      </c>
      <c r="M27" s="223">
        <v>780000</v>
      </c>
      <c r="N27" s="223">
        <v>820000</v>
      </c>
      <c r="P27" s="49"/>
      <c r="Q27" s="50"/>
      <c r="S27" s="135"/>
      <c r="T27" s="135"/>
      <c r="U27" s="135"/>
      <c r="V27" s="151"/>
      <c r="W27" s="135"/>
      <c r="X27" s="135"/>
      <c r="Y27" s="135"/>
    </row>
    <row r="28" spans="1:25" s="46" customFormat="1" ht="17.25" customHeight="1">
      <c r="A28" s="175">
        <v>32111</v>
      </c>
      <c r="B28" s="64" t="s">
        <v>29</v>
      </c>
      <c r="C28" s="54">
        <f t="shared" si="1"/>
        <v>5800</v>
      </c>
      <c r="D28" s="54">
        <v>5800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P28" s="55"/>
      <c r="Q28" s="23"/>
      <c r="S28" s="135"/>
      <c r="T28" s="135"/>
      <c r="U28" s="135"/>
      <c r="V28" s="150"/>
      <c r="W28" s="135"/>
      <c r="X28" s="135"/>
      <c r="Y28" s="135"/>
    </row>
    <row r="29" spans="1:25" s="46" customFormat="1" ht="17.25" customHeight="1">
      <c r="A29" s="77">
        <v>32112</v>
      </c>
      <c r="B29" s="64" t="s">
        <v>117</v>
      </c>
      <c r="C29" s="54">
        <f t="shared" si="1"/>
        <v>2300</v>
      </c>
      <c r="D29" s="54">
        <v>2300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P29" s="55"/>
      <c r="Q29" s="23"/>
      <c r="S29" s="135"/>
      <c r="T29" s="135"/>
      <c r="U29" s="135"/>
      <c r="W29" s="135"/>
      <c r="X29" s="135"/>
      <c r="Y29" s="135"/>
    </row>
    <row r="30" spans="1:25" s="46" customFormat="1" ht="17.25" customHeight="1">
      <c r="A30" s="77">
        <v>32113</v>
      </c>
      <c r="B30" s="64" t="s">
        <v>30</v>
      </c>
      <c r="C30" s="54">
        <f t="shared" si="1"/>
        <v>5700</v>
      </c>
      <c r="D30" s="54">
        <v>5700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P30" s="55"/>
      <c r="Q30" s="23"/>
      <c r="S30" s="135"/>
      <c r="T30" s="135"/>
      <c r="U30" s="135"/>
      <c r="Y30" s="135"/>
    </row>
    <row r="31" spans="1:21" s="46" customFormat="1" ht="17.25" customHeight="1">
      <c r="A31" s="77">
        <v>32114</v>
      </c>
      <c r="B31" s="64" t="s">
        <v>118</v>
      </c>
      <c r="C31" s="54">
        <f t="shared" si="1"/>
        <v>4000</v>
      </c>
      <c r="D31" s="54">
        <v>4000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55"/>
      <c r="Q31" s="23"/>
      <c r="S31" s="135"/>
      <c r="T31" s="135"/>
      <c r="U31" s="135"/>
    </row>
    <row r="32" spans="1:21" s="46" customFormat="1" ht="17.25" customHeight="1">
      <c r="A32" s="77">
        <v>32115</v>
      </c>
      <c r="B32" s="79" t="s">
        <v>31</v>
      </c>
      <c r="C32" s="54">
        <f t="shared" si="1"/>
        <v>6100</v>
      </c>
      <c r="D32" s="54">
        <v>6100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P32" s="55"/>
      <c r="Q32" s="23"/>
      <c r="S32" s="135"/>
      <c r="T32" s="135"/>
      <c r="U32" s="135"/>
    </row>
    <row r="33" spans="1:21" s="46" customFormat="1" ht="17.25" customHeight="1">
      <c r="A33" s="77">
        <v>32116</v>
      </c>
      <c r="B33" s="79" t="s">
        <v>119</v>
      </c>
      <c r="C33" s="54">
        <f t="shared" si="1"/>
        <v>3000</v>
      </c>
      <c r="D33" s="54">
        <v>3000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P33" s="55"/>
      <c r="Q33" s="23"/>
      <c r="S33" s="135"/>
      <c r="T33" s="135"/>
      <c r="U33" s="135"/>
    </row>
    <row r="34" spans="1:21" s="46" customFormat="1" ht="17.25" customHeight="1">
      <c r="A34" s="77">
        <v>32121</v>
      </c>
      <c r="B34" s="64" t="s">
        <v>32</v>
      </c>
      <c r="C34" s="54">
        <f t="shared" si="1"/>
        <v>38000</v>
      </c>
      <c r="D34" s="54">
        <v>38000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P34" s="55"/>
      <c r="Q34" s="23"/>
      <c r="S34" s="135"/>
      <c r="T34" s="135"/>
      <c r="U34" s="135"/>
    </row>
    <row r="35" spans="1:21" s="46" customFormat="1" ht="17.25" customHeight="1">
      <c r="A35" s="77">
        <v>32131</v>
      </c>
      <c r="B35" s="64" t="s">
        <v>33</v>
      </c>
      <c r="C35" s="54">
        <f t="shared" si="1"/>
        <v>1600</v>
      </c>
      <c r="D35" s="54">
        <v>1600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P35" s="55"/>
      <c r="Q35" s="23"/>
      <c r="T35" s="135"/>
      <c r="U35" s="135"/>
    </row>
    <row r="36" spans="1:21" s="46" customFormat="1" ht="17.25" customHeight="1">
      <c r="A36" s="175">
        <v>32132</v>
      </c>
      <c r="B36" s="64" t="s">
        <v>152</v>
      </c>
      <c r="C36" s="54">
        <f t="shared" si="1"/>
        <v>5000</v>
      </c>
      <c r="D36" s="54"/>
      <c r="E36" s="54"/>
      <c r="F36" s="54"/>
      <c r="G36" s="54"/>
      <c r="H36" s="54">
        <v>5000</v>
      </c>
      <c r="I36" s="54"/>
      <c r="J36" s="54"/>
      <c r="K36" s="54"/>
      <c r="L36" s="54"/>
      <c r="M36" s="54"/>
      <c r="N36" s="54"/>
      <c r="P36" s="55"/>
      <c r="Q36" s="23"/>
      <c r="T36" s="135"/>
      <c r="U36" s="135"/>
    </row>
    <row r="37" spans="1:21" s="73" customFormat="1" ht="17.25" customHeight="1">
      <c r="A37" s="77">
        <v>32211</v>
      </c>
      <c r="B37" s="64" t="s">
        <v>34</v>
      </c>
      <c r="C37" s="54">
        <f t="shared" si="1"/>
        <v>6000</v>
      </c>
      <c r="D37" s="54">
        <v>6000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P37" s="141"/>
      <c r="Q37" s="90"/>
      <c r="T37" s="135"/>
      <c r="U37" s="135"/>
    </row>
    <row r="38" spans="1:21" s="46" customFormat="1" ht="17.25" customHeight="1">
      <c r="A38" s="77">
        <v>32212</v>
      </c>
      <c r="B38" s="64" t="s">
        <v>35</v>
      </c>
      <c r="C38" s="54">
        <f t="shared" si="1"/>
        <v>2300</v>
      </c>
      <c r="D38" s="54">
        <v>2300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P38" s="55"/>
      <c r="Q38" s="23"/>
      <c r="T38" s="135"/>
      <c r="U38" s="135"/>
    </row>
    <row r="39" spans="1:21" s="46" customFormat="1" ht="17.25" customHeight="1">
      <c r="A39" s="77">
        <v>32214</v>
      </c>
      <c r="B39" s="79" t="s">
        <v>36</v>
      </c>
      <c r="C39" s="54">
        <f t="shared" si="1"/>
        <v>7000</v>
      </c>
      <c r="D39" s="54">
        <v>7000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P39" s="55"/>
      <c r="Q39" s="23"/>
      <c r="R39" s="57"/>
      <c r="T39" s="135"/>
      <c r="U39" s="135"/>
    </row>
    <row r="40" spans="1:21" s="46" customFormat="1" ht="17.25" customHeight="1">
      <c r="A40" s="77">
        <v>32216</v>
      </c>
      <c r="B40" s="64" t="s">
        <v>37</v>
      </c>
      <c r="C40" s="54">
        <f t="shared" si="1"/>
        <v>3000</v>
      </c>
      <c r="D40" s="54">
        <v>3000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P40" s="55"/>
      <c r="Q40" s="23"/>
      <c r="T40" s="135"/>
      <c r="U40" s="135"/>
    </row>
    <row r="41" spans="1:21" s="46" customFormat="1" ht="17.25" customHeight="1">
      <c r="A41" s="77">
        <v>32219</v>
      </c>
      <c r="B41" s="64" t="s">
        <v>139</v>
      </c>
      <c r="C41" s="54">
        <f t="shared" si="1"/>
        <v>19400</v>
      </c>
      <c r="D41" s="54">
        <v>9400</v>
      </c>
      <c r="E41" s="54"/>
      <c r="F41" s="54"/>
      <c r="G41" s="54"/>
      <c r="H41" s="54">
        <v>10000</v>
      </c>
      <c r="I41" s="54"/>
      <c r="J41" s="54"/>
      <c r="K41" s="54"/>
      <c r="L41" s="54"/>
      <c r="M41" s="54"/>
      <c r="N41" s="54"/>
      <c r="P41" s="55"/>
      <c r="Q41" s="23"/>
      <c r="T41" s="135"/>
      <c r="U41" s="135"/>
    </row>
    <row r="42" spans="1:21" s="46" customFormat="1" ht="17.25" customHeight="1">
      <c r="A42" s="77">
        <v>32225</v>
      </c>
      <c r="B42" s="64" t="s">
        <v>38</v>
      </c>
      <c r="C42" s="54">
        <f t="shared" si="1"/>
        <v>7000</v>
      </c>
      <c r="D42" s="54"/>
      <c r="E42" s="67"/>
      <c r="F42" s="54"/>
      <c r="G42" s="54">
        <v>7000</v>
      </c>
      <c r="H42" s="54"/>
      <c r="I42" s="54"/>
      <c r="J42" s="54"/>
      <c r="K42" s="54"/>
      <c r="L42" s="54"/>
      <c r="M42" s="54"/>
      <c r="N42" s="54"/>
      <c r="P42" s="55"/>
      <c r="Q42" s="23"/>
      <c r="U42" s="135"/>
    </row>
    <row r="43" spans="1:21" s="46" customFormat="1" ht="17.25" customHeight="1">
      <c r="A43" s="77">
        <v>32229</v>
      </c>
      <c r="B43" s="80" t="s">
        <v>39</v>
      </c>
      <c r="C43" s="54">
        <f t="shared" si="1"/>
        <v>3000</v>
      </c>
      <c r="D43" s="54"/>
      <c r="E43" s="54"/>
      <c r="F43" s="54"/>
      <c r="G43" s="54">
        <v>3000</v>
      </c>
      <c r="H43" s="54"/>
      <c r="I43" s="54"/>
      <c r="J43" s="54"/>
      <c r="K43" s="54"/>
      <c r="L43" s="54"/>
      <c r="M43" s="54"/>
      <c r="N43" s="54"/>
      <c r="P43" s="55"/>
      <c r="Q43" s="23"/>
      <c r="U43" s="135"/>
    </row>
    <row r="44" spans="1:21" s="46" customFormat="1" ht="17.25" customHeight="1">
      <c r="A44" s="77">
        <v>32231</v>
      </c>
      <c r="B44" s="64" t="s">
        <v>40</v>
      </c>
      <c r="C44" s="54">
        <f t="shared" si="1"/>
        <v>35000</v>
      </c>
      <c r="D44" s="54">
        <v>35000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55"/>
      <c r="Q44" s="23"/>
      <c r="U44" s="135"/>
    </row>
    <row r="45" spans="1:21" s="46" customFormat="1" ht="17.25" customHeight="1">
      <c r="A45" s="77">
        <v>32234</v>
      </c>
      <c r="B45" s="64" t="s">
        <v>41</v>
      </c>
      <c r="C45" s="54">
        <f t="shared" si="1"/>
        <v>6000</v>
      </c>
      <c r="D45" s="54">
        <v>6000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P45" s="55"/>
      <c r="Q45" s="23"/>
      <c r="U45" s="135"/>
    </row>
    <row r="46" spans="1:21" s="73" customFormat="1" ht="17.25" customHeight="1">
      <c r="A46" s="77">
        <v>32242</v>
      </c>
      <c r="B46" s="64" t="s">
        <v>158</v>
      </c>
      <c r="C46" s="54">
        <f t="shared" si="1"/>
        <v>6000</v>
      </c>
      <c r="D46" s="54">
        <v>6000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P46" s="141"/>
      <c r="Q46" s="90"/>
      <c r="U46" s="135"/>
    </row>
    <row r="47" spans="1:25" ht="17.25" customHeight="1">
      <c r="A47" s="77">
        <v>32244</v>
      </c>
      <c r="B47" s="64" t="s">
        <v>42</v>
      </c>
      <c r="C47" s="54">
        <f t="shared" si="1"/>
        <v>45000</v>
      </c>
      <c r="D47" s="54">
        <v>35000</v>
      </c>
      <c r="E47" s="54"/>
      <c r="F47" s="54"/>
      <c r="G47" s="54"/>
      <c r="H47" s="54">
        <v>10000</v>
      </c>
      <c r="I47" s="54"/>
      <c r="J47" s="54"/>
      <c r="K47" s="54"/>
      <c r="L47" s="54"/>
      <c r="M47" s="54"/>
      <c r="N47" s="54"/>
      <c r="O47" s="46"/>
      <c r="P47" s="55"/>
      <c r="Q47" s="23"/>
      <c r="S47" s="46"/>
      <c r="T47" s="46"/>
      <c r="U47" s="135"/>
      <c r="V47" s="46"/>
      <c r="W47" s="46"/>
      <c r="X47" s="46"/>
      <c r="Y47" s="46"/>
    </row>
    <row r="48" spans="1:25" ht="17.25" customHeight="1">
      <c r="A48" s="185">
        <v>32251</v>
      </c>
      <c r="B48" s="64" t="s">
        <v>43</v>
      </c>
      <c r="C48" s="54">
        <f t="shared" si="1"/>
        <v>4500</v>
      </c>
      <c r="D48" s="54">
        <v>4500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6"/>
      <c r="P48" s="55"/>
      <c r="Q48" s="23"/>
      <c r="S48" s="46"/>
      <c r="T48" s="46"/>
      <c r="U48" s="135"/>
      <c r="V48" s="46"/>
      <c r="W48" s="46"/>
      <c r="X48" s="46"/>
      <c r="Y48" s="46"/>
    </row>
    <row r="49" spans="1:25" ht="17.25" customHeight="1">
      <c r="A49" s="77">
        <v>32311</v>
      </c>
      <c r="B49" s="64" t="s">
        <v>44</v>
      </c>
      <c r="C49" s="54">
        <f t="shared" si="1"/>
        <v>7000</v>
      </c>
      <c r="D49" s="54">
        <v>7000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46"/>
      <c r="P49" s="55"/>
      <c r="Q49" s="23"/>
      <c r="S49" s="46"/>
      <c r="T49" s="46"/>
      <c r="U49" s="135"/>
      <c r="V49" s="46"/>
      <c r="W49" s="46"/>
      <c r="X49" s="46"/>
      <c r="Y49" s="46"/>
    </row>
    <row r="50" spans="1:25" ht="17.25" customHeight="1">
      <c r="A50" s="77">
        <v>32312</v>
      </c>
      <c r="B50" s="64" t="s">
        <v>45</v>
      </c>
      <c r="C50" s="54">
        <f t="shared" si="1"/>
        <v>4000</v>
      </c>
      <c r="D50" s="54">
        <v>4000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6"/>
      <c r="P50" s="55"/>
      <c r="Q50" s="23"/>
      <c r="S50" s="46"/>
      <c r="T50" s="46"/>
      <c r="U50" s="135"/>
      <c r="V50" s="46"/>
      <c r="W50" s="46"/>
      <c r="X50" s="46"/>
      <c r="Y50" s="46"/>
    </row>
    <row r="51" spans="1:25" ht="17.25" customHeight="1">
      <c r="A51" s="77">
        <v>32313</v>
      </c>
      <c r="B51" s="64" t="s">
        <v>46</v>
      </c>
      <c r="C51" s="54">
        <f t="shared" si="1"/>
        <v>6000</v>
      </c>
      <c r="D51" s="54">
        <v>6000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46"/>
      <c r="P51" s="55"/>
      <c r="Q51" s="23"/>
      <c r="S51" s="46"/>
      <c r="T51" s="46"/>
      <c r="U51" s="46"/>
      <c r="V51" s="46"/>
      <c r="W51" s="46"/>
      <c r="X51" s="46"/>
      <c r="Y51" s="46"/>
    </row>
    <row r="52" spans="1:25" ht="17.25" customHeight="1">
      <c r="A52" s="77">
        <v>32319</v>
      </c>
      <c r="B52" s="64" t="s">
        <v>47</v>
      </c>
      <c r="C52" s="54">
        <f t="shared" si="1"/>
        <v>10000</v>
      </c>
      <c r="D52" s="54">
        <v>5000</v>
      </c>
      <c r="E52" s="54">
        <v>5000</v>
      </c>
      <c r="F52" s="54"/>
      <c r="G52" s="54"/>
      <c r="H52" s="54"/>
      <c r="I52" s="54"/>
      <c r="J52" s="54"/>
      <c r="K52" s="54"/>
      <c r="L52" s="54"/>
      <c r="M52" s="54"/>
      <c r="N52" s="54"/>
      <c r="O52" s="46"/>
      <c r="P52" s="55"/>
      <c r="Q52" s="23"/>
      <c r="S52" s="46"/>
      <c r="T52" s="46"/>
      <c r="U52" s="46"/>
      <c r="V52" s="46"/>
      <c r="W52" s="46"/>
      <c r="X52" s="46"/>
      <c r="Y52" s="46"/>
    </row>
    <row r="53" spans="1:25" ht="17.25" customHeight="1">
      <c r="A53" s="77">
        <v>32321</v>
      </c>
      <c r="B53" s="64" t="s">
        <v>163</v>
      </c>
      <c r="C53" s="54">
        <f t="shared" si="1"/>
        <v>7000</v>
      </c>
      <c r="D53" s="54">
        <v>7000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46"/>
      <c r="P53" s="55"/>
      <c r="Q53" s="23"/>
      <c r="S53" s="46"/>
      <c r="T53" s="46"/>
      <c r="U53" s="46"/>
      <c r="V53" s="46"/>
      <c r="W53" s="46"/>
      <c r="X53" s="46"/>
      <c r="Y53" s="46"/>
    </row>
    <row r="54" spans="1:25" ht="17.25" customHeight="1">
      <c r="A54" s="77">
        <v>32322</v>
      </c>
      <c r="B54" s="64" t="s">
        <v>48</v>
      </c>
      <c r="C54" s="54">
        <f t="shared" si="1"/>
        <v>13000</v>
      </c>
      <c r="D54" s="54">
        <v>13000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46"/>
      <c r="P54" s="55"/>
      <c r="Q54" s="23"/>
      <c r="S54" s="46"/>
      <c r="T54" s="46"/>
      <c r="U54" s="46"/>
      <c r="V54" s="46"/>
      <c r="W54" s="46"/>
      <c r="X54" s="46"/>
      <c r="Y54" s="46"/>
    </row>
    <row r="55" spans="1:25" ht="17.25" customHeight="1">
      <c r="A55" s="77">
        <v>32323</v>
      </c>
      <c r="B55" s="64" t="s">
        <v>49</v>
      </c>
      <c r="C55" s="54">
        <f t="shared" si="1"/>
        <v>6000</v>
      </c>
      <c r="D55" s="54">
        <v>6000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46"/>
      <c r="P55" s="55"/>
      <c r="Q55" s="23"/>
      <c r="S55" s="46"/>
      <c r="T55" s="46"/>
      <c r="U55" s="46"/>
      <c r="V55" s="46"/>
      <c r="W55" s="46"/>
      <c r="X55" s="46"/>
      <c r="Y55" s="46"/>
    </row>
    <row r="56" spans="1:25" ht="17.25" customHeight="1">
      <c r="A56" s="77">
        <v>32329</v>
      </c>
      <c r="B56" s="64" t="s">
        <v>140</v>
      </c>
      <c r="C56" s="54">
        <f t="shared" si="1"/>
        <v>5000</v>
      </c>
      <c r="D56" s="54">
        <v>5000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46"/>
      <c r="P56" s="55"/>
      <c r="Q56" s="23"/>
      <c r="S56" s="46"/>
      <c r="T56" s="46"/>
      <c r="U56" s="46"/>
      <c r="V56" s="46"/>
      <c r="W56" s="46"/>
      <c r="X56" s="46"/>
      <c r="Y56" s="46"/>
    </row>
    <row r="57" spans="1:25" ht="17.25" customHeight="1">
      <c r="A57" s="77">
        <v>32334</v>
      </c>
      <c r="B57" s="64" t="s">
        <v>66</v>
      </c>
      <c r="C57" s="54">
        <f t="shared" si="1"/>
        <v>185800</v>
      </c>
      <c r="D57" s="54">
        <v>145800</v>
      </c>
      <c r="E57" s="54">
        <v>40000</v>
      </c>
      <c r="F57" s="54"/>
      <c r="G57" s="54"/>
      <c r="H57" s="54"/>
      <c r="I57" s="54"/>
      <c r="J57" s="54"/>
      <c r="K57" s="54"/>
      <c r="L57" s="54"/>
      <c r="M57" s="54"/>
      <c r="N57" s="54"/>
      <c r="O57" s="46"/>
      <c r="P57" s="55"/>
      <c r="Q57" s="23"/>
      <c r="S57" s="46"/>
      <c r="T57" s="46"/>
      <c r="U57" s="46"/>
      <c r="V57" s="46"/>
      <c r="W57" s="46"/>
      <c r="X57" s="46"/>
      <c r="Y57" s="46"/>
    </row>
    <row r="58" spans="1:25" ht="17.25" customHeight="1">
      <c r="A58" s="77">
        <v>32339</v>
      </c>
      <c r="B58" s="64" t="s">
        <v>141</v>
      </c>
      <c r="C58" s="54">
        <f t="shared" si="1"/>
        <v>1000</v>
      </c>
      <c r="D58" s="54">
        <v>1000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46"/>
      <c r="P58" s="55"/>
      <c r="Q58" s="23"/>
      <c r="S58" s="135"/>
      <c r="T58" s="46"/>
      <c r="U58" s="46"/>
      <c r="V58" s="46"/>
      <c r="W58" s="46"/>
      <c r="X58" s="46"/>
      <c r="Y58" s="46"/>
    </row>
    <row r="59" spans="1:25" ht="17.25" customHeight="1">
      <c r="A59" s="77">
        <v>32341</v>
      </c>
      <c r="B59" s="64" t="s">
        <v>90</v>
      </c>
      <c r="C59" s="54">
        <f t="shared" si="1"/>
        <v>1000</v>
      </c>
      <c r="D59" s="54">
        <v>1000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46"/>
      <c r="P59" s="55"/>
      <c r="Q59" s="23"/>
      <c r="S59" s="135"/>
      <c r="T59" s="46"/>
      <c r="U59" s="46"/>
      <c r="V59" s="46"/>
      <c r="W59" s="46"/>
      <c r="X59" s="46"/>
      <c r="Y59" s="46"/>
    </row>
    <row r="60" spans="1:25" ht="17.25" customHeight="1">
      <c r="A60" s="77">
        <v>32342</v>
      </c>
      <c r="B60" s="64" t="s">
        <v>142</v>
      </c>
      <c r="C60" s="54">
        <f t="shared" si="1"/>
        <v>4000</v>
      </c>
      <c r="D60" s="54">
        <v>4000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/>
      <c r="P60" s="55"/>
      <c r="Q60" s="23"/>
      <c r="S60" s="135"/>
      <c r="T60" s="46"/>
      <c r="U60" s="46"/>
      <c r="V60" s="46"/>
      <c r="W60" s="46"/>
      <c r="X60" s="46"/>
      <c r="Y60" s="46"/>
    </row>
    <row r="61" spans="1:25" ht="17.25" customHeight="1">
      <c r="A61" s="77">
        <v>32361</v>
      </c>
      <c r="B61" s="64" t="s">
        <v>143</v>
      </c>
      <c r="C61" s="54">
        <f t="shared" si="1"/>
        <v>500</v>
      </c>
      <c r="D61" s="54"/>
      <c r="E61" s="54"/>
      <c r="F61" s="54"/>
      <c r="G61" s="54"/>
      <c r="H61" s="54">
        <v>500</v>
      </c>
      <c r="I61" s="54"/>
      <c r="J61" s="54"/>
      <c r="K61" s="54"/>
      <c r="L61" s="54"/>
      <c r="M61" s="54"/>
      <c r="N61" s="54"/>
      <c r="O61" s="46"/>
      <c r="P61" s="55"/>
      <c r="Q61" s="23"/>
      <c r="S61" s="135"/>
      <c r="T61" s="46"/>
      <c r="U61" s="46"/>
      <c r="V61" s="46"/>
      <c r="W61" s="46"/>
      <c r="X61" s="46"/>
      <c r="Y61" s="46"/>
    </row>
    <row r="62" spans="1:25" ht="17.25" customHeight="1">
      <c r="A62" s="77">
        <v>32371</v>
      </c>
      <c r="B62" s="64" t="s">
        <v>50</v>
      </c>
      <c r="C62" s="54">
        <f t="shared" si="1"/>
        <v>62800</v>
      </c>
      <c r="D62" s="54">
        <v>59800</v>
      </c>
      <c r="E62" s="54"/>
      <c r="F62" s="54"/>
      <c r="G62" s="54"/>
      <c r="H62" s="54">
        <v>3000</v>
      </c>
      <c r="I62" s="54"/>
      <c r="J62" s="54"/>
      <c r="K62" s="54"/>
      <c r="L62" s="54"/>
      <c r="M62" s="54"/>
      <c r="N62" s="54"/>
      <c r="O62" s="46"/>
      <c r="P62" s="55"/>
      <c r="Q62" s="23"/>
      <c r="S62" s="135"/>
      <c r="T62" s="46"/>
      <c r="U62" s="46"/>
      <c r="V62" s="46"/>
      <c r="W62" s="46"/>
      <c r="X62" s="46"/>
      <c r="Y62" s="46"/>
    </row>
    <row r="63" spans="1:25" ht="17.25" customHeight="1">
      <c r="A63" s="77">
        <v>32372</v>
      </c>
      <c r="B63" s="64" t="s">
        <v>51</v>
      </c>
      <c r="C63" s="54">
        <f t="shared" si="1"/>
        <v>29000</v>
      </c>
      <c r="D63" s="54"/>
      <c r="E63" s="54">
        <v>29000</v>
      </c>
      <c r="F63" s="54"/>
      <c r="G63" s="54"/>
      <c r="H63" s="54"/>
      <c r="I63" s="54"/>
      <c r="J63" s="54"/>
      <c r="K63" s="54"/>
      <c r="L63" s="54"/>
      <c r="M63" s="54"/>
      <c r="N63" s="54"/>
      <c r="O63" s="46"/>
      <c r="P63" s="55"/>
      <c r="Q63" s="23"/>
      <c r="S63" s="135"/>
      <c r="T63" s="46"/>
      <c r="U63" s="46"/>
      <c r="V63" s="46"/>
      <c r="W63" s="46"/>
      <c r="X63" s="46"/>
      <c r="Y63" s="46"/>
    </row>
    <row r="64" spans="1:25" ht="17.25" customHeight="1">
      <c r="A64" s="77">
        <v>32373</v>
      </c>
      <c r="B64" s="64" t="s">
        <v>144</v>
      </c>
      <c r="C64" s="54">
        <f t="shared" si="1"/>
        <v>2000</v>
      </c>
      <c r="D64" s="54">
        <v>2000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46"/>
      <c r="P64" s="55"/>
      <c r="Q64" s="23"/>
      <c r="S64" s="135"/>
      <c r="T64" s="46"/>
      <c r="U64" s="46"/>
      <c r="V64" s="46"/>
      <c r="W64" s="46"/>
      <c r="X64" s="46"/>
      <c r="Y64" s="46"/>
    </row>
    <row r="65" spans="1:25" ht="17.25" customHeight="1">
      <c r="A65" s="77">
        <v>32375</v>
      </c>
      <c r="B65" s="64" t="s">
        <v>159</v>
      </c>
      <c r="C65" s="54">
        <f t="shared" si="1"/>
        <v>10000</v>
      </c>
      <c r="D65" s="54"/>
      <c r="E65" s="54">
        <v>10000</v>
      </c>
      <c r="F65" s="54"/>
      <c r="G65" s="54"/>
      <c r="H65" s="54"/>
      <c r="I65" s="54"/>
      <c r="J65" s="54"/>
      <c r="K65" s="54"/>
      <c r="L65" s="54"/>
      <c r="M65" s="54"/>
      <c r="N65" s="54"/>
      <c r="O65" s="46"/>
      <c r="P65" s="55"/>
      <c r="Q65" s="23"/>
      <c r="S65" s="135"/>
      <c r="T65" s="46"/>
      <c r="U65" s="46"/>
      <c r="V65" s="46"/>
      <c r="W65" s="46"/>
      <c r="X65" s="46"/>
      <c r="Y65" s="46"/>
    </row>
    <row r="66" spans="1:25" ht="17.25" customHeight="1">
      <c r="A66" s="77">
        <v>32377</v>
      </c>
      <c r="B66" s="64" t="s">
        <v>52</v>
      </c>
      <c r="C66" s="54">
        <f t="shared" si="1"/>
        <v>77000</v>
      </c>
      <c r="D66" s="54">
        <v>52000</v>
      </c>
      <c r="E66" s="54">
        <v>20000</v>
      </c>
      <c r="F66" s="54"/>
      <c r="G66" s="54"/>
      <c r="H66" s="54">
        <v>5000</v>
      </c>
      <c r="I66" s="54"/>
      <c r="J66" s="54"/>
      <c r="K66" s="54"/>
      <c r="L66" s="54"/>
      <c r="M66" s="54"/>
      <c r="N66" s="54"/>
      <c r="O66" s="46"/>
      <c r="P66" s="55"/>
      <c r="Q66" s="23"/>
      <c r="S66" s="135"/>
      <c r="T66" s="46"/>
      <c r="U66" s="46"/>
      <c r="V66" s="46"/>
      <c r="W66" s="46"/>
      <c r="X66" s="46"/>
      <c r="Y66" s="46"/>
    </row>
    <row r="67" spans="1:25" ht="17.25" customHeight="1">
      <c r="A67" s="77">
        <v>32378</v>
      </c>
      <c r="B67" s="64" t="s">
        <v>121</v>
      </c>
      <c r="C67" s="54">
        <f t="shared" si="1"/>
        <v>10000</v>
      </c>
      <c r="D67" s="54"/>
      <c r="E67" s="54">
        <v>10000</v>
      </c>
      <c r="F67" s="54"/>
      <c r="G67" s="54"/>
      <c r="H67" s="54"/>
      <c r="I67" s="54"/>
      <c r="J67" s="54"/>
      <c r="K67" s="54"/>
      <c r="L67" s="54"/>
      <c r="M67" s="54"/>
      <c r="N67" s="54"/>
      <c r="O67" s="46"/>
      <c r="P67" s="55"/>
      <c r="Q67" s="23"/>
      <c r="S67" s="135"/>
      <c r="T67" s="46"/>
      <c r="U67" s="46"/>
      <c r="V67" s="46"/>
      <c r="W67" s="46"/>
      <c r="X67" s="46"/>
      <c r="Y67" s="46"/>
    </row>
    <row r="68" spans="1:25" ht="17.25" customHeight="1">
      <c r="A68" s="77">
        <v>32379</v>
      </c>
      <c r="B68" s="64" t="s">
        <v>91</v>
      </c>
      <c r="C68" s="54">
        <f t="shared" si="1"/>
        <v>1000</v>
      </c>
      <c r="D68" s="54">
        <v>1000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46"/>
      <c r="P68" s="55"/>
      <c r="Q68" s="23"/>
      <c r="S68" s="135"/>
      <c r="T68" s="46"/>
      <c r="U68" s="46"/>
      <c r="V68" s="46"/>
      <c r="W68" s="46"/>
      <c r="X68" s="46"/>
      <c r="Y68" s="46"/>
    </row>
    <row r="69" spans="1:25" ht="17.25" customHeight="1">
      <c r="A69" s="77">
        <v>32381</v>
      </c>
      <c r="B69" s="64" t="s">
        <v>62</v>
      </c>
      <c r="C69" s="54">
        <f t="shared" si="1"/>
        <v>7000</v>
      </c>
      <c r="D69" s="54">
        <v>7000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46"/>
      <c r="P69" s="55"/>
      <c r="Q69" s="23"/>
      <c r="S69" s="135"/>
      <c r="T69" s="46"/>
      <c r="U69" s="46"/>
      <c r="V69" s="46"/>
      <c r="W69" s="46"/>
      <c r="X69" s="46"/>
      <c r="Y69" s="46"/>
    </row>
    <row r="70" spans="1:25" ht="17.25" customHeight="1">
      <c r="A70" s="77">
        <v>32391</v>
      </c>
      <c r="B70" s="64" t="s">
        <v>53</v>
      </c>
      <c r="C70" s="54">
        <f t="shared" si="1"/>
        <v>4000</v>
      </c>
      <c r="D70" s="54">
        <v>2000</v>
      </c>
      <c r="E70" s="54"/>
      <c r="F70" s="54"/>
      <c r="G70" s="54"/>
      <c r="H70" s="54">
        <v>2000</v>
      </c>
      <c r="I70" s="54"/>
      <c r="J70" s="54"/>
      <c r="K70" s="54"/>
      <c r="L70" s="54"/>
      <c r="M70" s="54"/>
      <c r="N70" s="54"/>
      <c r="O70" s="46"/>
      <c r="P70" s="55"/>
      <c r="Q70" s="23"/>
      <c r="S70" s="135"/>
      <c r="T70" s="46"/>
      <c r="U70" s="46"/>
      <c r="V70" s="46"/>
      <c r="W70" s="46"/>
      <c r="X70" s="46"/>
      <c r="Y70" s="46"/>
    </row>
    <row r="71" spans="1:25" ht="17.25" customHeight="1">
      <c r="A71" s="77">
        <v>32392</v>
      </c>
      <c r="B71" s="64" t="s">
        <v>92</v>
      </c>
      <c r="C71" s="54">
        <f t="shared" si="1"/>
        <v>6000</v>
      </c>
      <c r="D71" s="54">
        <v>1000</v>
      </c>
      <c r="E71" s="54">
        <v>5000</v>
      </c>
      <c r="F71" s="54"/>
      <c r="G71" s="54"/>
      <c r="H71" s="54"/>
      <c r="I71" s="54"/>
      <c r="J71" s="54"/>
      <c r="K71" s="54"/>
      <c r="L71" s="54"/>
      <c r="M71" s="54"/>
      <c r="N71" s="54"/>
      <c r="O71" s="46"/>
      <c r="P71" s="55"/>
      <c r="Q71" s="23"/>
      <c r="S71" s="135"/>
      <c r="T71" s="46"/>
      <c r="U71" s="46"/>
      <c r="V71" s="46"/>
      <c r="W71" s="46"/>
      <c r="X71" s="46"/>
      <c r="Y71" s="46"/>
    </row>
    <row r="72" spans="1:25" ht="17.25" customHeight="1">
      <c r="A72" s="77">
        <v>32394</v>
      </c>
      <c r="B72" s="64" t="s">
        <v>54</v>
      </c>
      <c r="C72" s="54">
        <f t="shared" si="1"/>
        <v>1200</v>
      </c>
      <c r="D72" s="54">
        <v>1200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46"/>
      <c r="P72" s="55"/>
      <c r="Q72" s="23"/>
      <c r="S72" s="135"/>
      <c r="T72" s="46"/>
      <c r="U72" s="46"/>
      <c r="V72" s="46"/>
      <c r="W72" s="46"/>
      <c r="X72" s="46"/>
      <c r="Y72" s="46"/>
    </row>
    <row r="73" spans="1:25" ht="17.25" customHeight="1">
      <c r="A73" s="175">
        <v>32399</v>
      </c>
      <c r="B73" s="64" t="s">
        <v>55</v>
      </c>
      <c r="C73" s="54">
        <f t="shared" si="1"/>
        <v>16000</v>
      </c>
      <c r="D73" s="54">
        <v>14000</v>
      </c>
      <c r="E73" s="54"/>
      <c r="F73" s="54"/>
      <c r="G73" s="54"/>
      <c r="H73" s="54">
        <v>2000</v>
      </c>
      <c r="I73" s="54"/>
      <c r="J73" s="54"/>
      <c r="K73" s="54"/>
      <c r="L73" s="54"/>
      <c r="M73" s="54"/>
      <c r="N73" s="54"/>
      <c r="O73" s="46"/>
      <c r="P73" s="55"/>
      <c r="Q73" s="23"/>
      <c r="S73" s="135"/>
      <c r="T73" s="46"/>
      <c r="U73" s="46"/>
      <c r="V73" s="46"/>
      <c r="W73" s="46"/>
      <c r="X73" s="46"/>
      <c r="Y73" s="46"/>
    </row>
    <row r="74" spans="1:25" ht="17.25" customHeight="1">
      <c r="A74" s="175">
        <v>32411</v>
      </c>
      <c r="B74" s="64" t="s">
        <v>120</v>
      </c>
      <c r="C74" s="54">
        <f t="shared" si="1"/>
        <v>2600</v>
      </c>
      <c r="D74" s="54">
        <v>2600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46"/>
      <c r="P74" s="55"/>
      <c r="Q74" s="23"/>
      <c r="S74" s="135"/>
      <c r="T74" s="46"/>
      <c r="U74" s="46"/>
      <c r="V74" s="46"/>
      <c r="W74" s="46"/>
      <c r="X74" s="46"/>
      <c r="Y74" s="46"/>
    </row>
    <row r="75" spans="1:25" ht="17.25" customHeight="1">
      <c r="A75" s="77">
        <v>32911</v>
      </c>
      <c r="B75" s="64" t="s">
        <v>65</v>
      </c>
      <c r="C75" s="54">
        <f t="shared" si="1"/>
        <v>7000</v>
      </c>
      <c r="D75" s="54">
        <v>7000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46"/>
      <c r="P75" s="55"/>
      <c r="Q75" s="23"/>
      <c r="S75" s="135"/>
      <c r="T75" s="46"/>
      <c r="U75" s="46"/>
      <c r="V75" s="46"/>
      <c r="W75" s="46"/>
      <c r="X75" s="46"/>
      <c r="Y75" s="46"/>
    </row>
    <row r="76" spans="1:25" ht="17.25" customHeight="1">
      <c r="A76" s="77">
        <v>32921</v>
      </c>
      <c r="B76" s="64" t="s">
        <v>56</v>
      </c>
      <c r="C76" s="54">
        <f t="shared" si="1"/>
        <v>1600</v>
      </c>
      <c r="D76" s="54">
        <v>1600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46"/>
      <c r="P76" s="55"/>
      <c r="Q76" s="23"/>
      <c r="S76" s="135"/>
      <c r="T76" s="46"/>
      <c r="U76" s="46"/>
      <c r="V76" s="46"/>
      <c r="W76" s="46"/>
      <c r="X76" s="46"/>
      <c r="Y76" s="46"/>
    </row>
    <row r="77" spans="1:25" ht="17.25" customHeight="1">
      <c r="A77" s="77">
        <v>32922</v>
      </c>
      <c r="B77" s="64" t="s">
        <v>145</v>
      </c>
      <c r="C77" s="54">
        <f t="shared" si="1"/>
        <v>3000</v>
      </c>
      <c r="D77" s="54">
        <v>3000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46"/>
      <c r="P77" s="55"/>
      <c r="Q77" s="23"/>
      <c r="S77" s="135"/>
      <c r="T77" s="46"/>
      <c r="U77" s="46"/>
      <c r="V77" s="46"/>
      <c r="W77" s="46"/>
      <c r="X77" s="46"/>
      <c r="Y77" s="46"/>
    </row>
    <row r="78" spans="1:25" ht="17.25" customHeight="1">
      <c r="A78" s="77">
        <v>32931</v>
      </c>
      <c r="B78" s="64" t="s">
        <v>57</v>
      </c>
      <c r="C78" s="54">
        <f t="shared" si="1"/>
        <v>10000</v>
      </c>
      <c r="D78" s="54">
        <v>7500</v>
      </c>
      <c r="E78" s="54"/>
      <c r="F78" s="54"/>
      <c r="G78" s="54"/>
      <c r="H78" s="54">
        <v>2500</v>
      </c>
      <c r="I78" s="54"/>
      <c r="J78" s="54"/>
      <c r="K78" s="54"/>
      <c r="L78" s="54"/>
      <c r="M78" s="54"/>
      <c r="N78" s="54"/>
      <c r="O78" s="46"/>
      <c r="P78" s="55"/>
      <c r="Q78" s="23"/>
      <c r="S78" s="135"/>
      <c r="T78" s="46"/>
      <c r="U78" s="46"/>
      <c r="V78" s="46"/>
      <c r="W78" s="46"/>
      <c r="X78" s="46"/>
      <c r="Y78" s="46"/>
    </row>
    <row r="79" spans="1:25" ht="17.25" customHeight="1">
      <c r="A79" s="175">
        <v>32941</v>
      </c>
      <c r="B79" s="64" t="s">
        <v>146</v>
      </c>
      <c r="C79" s="54">
        <f t="shared" si="1"/>
        <v>300</v>
      </c>
      <c r="D79" s="54">
        <v>300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46"/>
      <c r="P79" s="55"/>
      <c r="Q79" s="23"/>
      <c r="S79" s="135"/>
      <c r="T79" s="46"/>
      <c r="U79" s="46"/>
      <c r="V79" s="46"/>
      <c r="W79" s="46"/>
      <c r="X79" s="46"/>
      <c r="Y79" s="46"/>
    </row>
    <row r="80" spans="1:25" ht="17.25" customHeight="1">
      <c r="A80" s="230">
        <v>41</v>
      </c>
      <c r="B80" s="229" t="s">
        <v>166</v>
      </c>
      <c r="C80" s="231">
        <f t="shared" si="1"/>
        <v>20000</v>
      </c>
      <c r="D80" s="231">
        <f>D81</f>
        <v>20000</v>
      </c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46"/>
      <c r="P80" s="55"/>
      <c r="Q80" s="23"/>
      <c r="S80" s="135"/>
      <c r="T80" s="46"/>
      <c r="U80" s="46"/>
      <c r="V80" s="46"/>
      <c r="W80" s="46"/>
      <c r="X80" s="46"/>
      <c r="Y80" s="46"/>
    </row>
    <row r="81" spans="1:25" s="181" customFormat="1" ht="17.25" customHeight="1">
      <c r="A81" s="175">
        <v>41241</v>
      </c>
      <c r="B81" s="176" t="s">
        <v>147</v>
      </c>
      <c r="C81" s="54">
        <f>SUM(D81:L81)</f>
        <v>20000</v>
      </c>
      <c r="D81" s="177">
        <v>20000</v>
      </c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8"/>
      <c r="P81" s="179"/>
      <c r="Q81" s="180"/>
      <c r="S81" s="178"/>
      <c r="T81" s="178"/>
      <c r="U81" s="178"/>
      <c r="V81" s="178"/>
      <c r="W81" s="178"/>
      <c r="X81" s="178"/>
      <c r="Y81" s="178"/>
    </row>
    <row r="82" spans="1:25" s="51" customFormat="1" ht="17.25" customHeight="1">
      <c r="A82" s="221">
        <v>42</v>
      </c>
      <c r="B82" s="224" t="s">
        <v>63</v>
      </c>
      <c r="C82" s="223">
        <f aca="true" t="shared" si="3" ref="C82:L82">SUM(C83:C92)</f>
        <v>152500</v>
      </c>
      <c r="D82" s="223">
        <f t="shared" si="3"/>
        <v>139500</v>
      </c>
      <c r="E82" s="223">
        <f t="shared" si="3"/>
        <v>13000</v>
      </c>
      <c r="F82" s="223">
        <f t="shared" si="3"/>
        <v>0</v>
      </c>
      <c r="G82" s="223">
        <f t="shared" si="3"/>
        <v>0</v>
      </c>
      <c r="H82" s="223">
        <f t="shared" si="3"/>
        <v>0</v>
      </c>
      <c r="I82" s="223">
        <f t="shared" si="3"/>
        <v>0</v>
      </c>
      <c r="J82" s="223">
        <f t="shared" si="3"/>
        <v>0</v>
      </c>
      <c r="K82" s="223">
        <f t="shared" si="3"/>
        <v>0</v>
      </c>
      <c r="L82" s="223">
        <f t="shared" si="3"/>
        <v>0</v>
      </c>
      <c r="M82" s="223">
        <v>230000</v>
      </c>
      <c r="N82" s="223">
        <v>300000</v>
      </c>
      <c r="O82" s="44"/>
      <c r="P82" s="49">
        <v>494299.61</v>
      </c>
      <c r="Q82" s="50"/>
      <c r="S82" s="44"/>
      <c r="T82" s="44"/>
      <c r="U82" s="44"/>
      <c r="V82" s="44"/>
      <c r="W82" s="44"/>
      <c r="X82" s="44"/>
      <c r="Y82" s="44"/>
    </row>
    <row r="83" spans="1:25" s="181" customFormat="1" ht="17.25" customHeight="1">
      <c r="A83" s="175">
        <v>42211</v>
      </c>
      <c r="B83" s="176" t="s">
        <v>160</v>
      </c>
      <c r="C83" s="54">
        <f t="shared" si="1"/>
        <v>13000</v>
      </c>
      <c r="D83" s="177"/>
      <c r="E83" s="177">
        <v>13000</v>
      </c>
      <c r="F83" s="177"/>
      <c r="G83" s="177"/>
      <c r="H83" s="177"/>
      <c r="I83" s="177"/>
      <c r="J83" s="177"/>
      <c r="K83" s="177"/>
      <c r="L83" s="177"/>
      <c r="M83" s="177"/>
      <c r="N83" s="177"/>
      <c r="O83" s="178"/>
      <c r="P83" s="179"/>
      <c r="Q83" s="180"/>
      <c r="S83" s="178"/>
      <c r="T83" s="178"/>
      <c r="U83" s="178"/>
      <c r="V83" s="178"/>
      <c r="W83" s="178"/>
      <c r="X83" s="178"/>
      <c r="Y83" s="178"/>
    </row>
    <row r="84" spans="1:25" ht="17.25" customHeight="1">
      <c r="A84" s="77">
        <v>42212</v>
      </c>
      <c r="B84" s="64" t="s">
        <v>93</v>
      </c>
      <c r="C84" s="54">
        <f t="shared" si="1"/>
        <v>2500</v>
      </c>
      <c r="D84" s="54">
        <v>2500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46"/>
      <c r="P84" s="55"/>
      <c r="Q84" s="23"/>
      <c r="S84" s="46"/>
      <c r="T84" s="46"/>
      <c r="U84" s="46"/>
      <c r="V84" s="46"/>
      <c r="W84" s="46"/>
      <c r="X84" s="46"/>
      <c r="Y84" s="46"/>
    </row>
    <row r="85" spans="1:25" ht="17.25" customHeight="1">
      <c r="A85" s="77">
        <v>42231</v>
      </c>
      <c r="B85" s="64" t="s">
        <v>148</v>
      </c>
      <c r="C85" s="54">
        <f t="shared" si="1"/>
        <v>20000</v>
      </c>
      <c r="D85" s="54">
        <v>20000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46"/>
      <c r="P85" s="55"/>
      <c r="Q85" s="23"/>
      <c r="S85" s="46"/>
      <c r="T85" s="46"/>
      <c r="U85" s="46"/>
      <c r="V85" s="46"/>
      <c r="W85" s="46"/>
      <c r="X85" s="46"/>
      <c r="Y85" s="46"/>
    </row>
    <row r="86" spans="1:25" ht="17.25" customHeight="1">
      <c r="A86" s="77">
        <v>42251</v>
      </c>
      <c r="B86" s="64" t="s">
        <v>149</v>
      </c>
      <c r="C86" s="54">
        <f t="shared" si="1"/>
        <v>12000</v>
      </c>
      <c r="D86" s="54">
        <v>12000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46"/>
      <c r="P86" s="55"/>
      <c r="Q86" s="23"/>
      <c r="S86" s="46"/>
      <c r="T86" s="46"/>
      <c r="U86" s="46"/>
      <c r="V86" s="46"/>
      <c r="W86" s="46"/>
      <c r="X86" s="46"/>
      <c r="Y86" s="46"/>
    </row>
    <row r="87" spans="1:25" ht="17.25" customHeight="1">
      <c r="A87" s="77">
        <v>42259</v>
      </c>
      <c r="B87" s="64" t="s">
        <v>151</v>
      </c>
      <c r="C87" s="54">
        <f t="shared" si="1"/>
        <v>36000</v>
      </c>
      <c r="D87" s="54">
        <v>36000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46"/>
      <c r="P87" s="55"/>
      <c r="Q87" s="23"/>
      <c r="S87" s="46"/>
      <c r="T87" s="46"/>
      <c r="U87" s="46"/>
      <c r="V87" s="46"/>
      <c r="W87" s="46"/>
      <c r="X87" s="46"/>
      <c r="Y87" s="46"/>
    </row>
    <row r="88" spans="1:25" ht="17.25" customHeight="1">
      <c r="A88" s="77">
        <v>42273</v>
      </c>
      <c r="B88" s="64" t="s">
        <v>95</v>
      </c>
      <c r="C88" s="54">
        <f t="shared" si="1"/>
        <v>29000</v>
      </c>
      <c r="D88" s="54">
        <v>29000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46"/>
      <c r="P88" s="55"/>
      <c r="Q88" s="23"/>
      <c r="S88" s="46"/>
      <c r="T88" s="46"/>
      <c r="U88" s="46"/>
      <c r="V88" s="46"/>
      <c r="W88" s="46"/>
      <c r="X88" s="46"/>
      <c r="Y88" s="46"/>
    </row>
    <row r="89" spans="1:18" ht="17.25" customHeight="1">
      <c r="A89" s="77">
        <v>42411</v>
      </c>
      <c r="B89" s="64" t="s">
        <v>81</v>
      </c>
      <c r="C89" s="54">
        <f>SUM(D89:L89)</f>
        <v>3000</v>
      </c>
      <c r="D89" s="54">
        <v>3000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46"/>
      <c r="P89" s="55"/>
      <c r="Q89" s="23"/>
      <c r="R89" s="46"/>
    </row>
    <row r="90" spans="1:18" ht="17.25" customHeight="1">
      <c r="A90" s="77">
        <v>42421</v>
      </c>
      <c r="B90" s="64" t="s">
        <v>94</v>
      </c>
      <c r="C90" s="54">
        <f>SUM(D90:L90)</f>
        <v>7000</v>
      </c>
      <c r="D90" s="54">
        <v>7000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46"/>
      <c r="P90" s="55"/>
      <c r="Q90" s="23"/>
      <c r="R90" s="46"/>
    </row>
    <row r="91" spans="1:17" ht="17.25" customHeight="1">
      <c r="A91" s="77">
        <v>42431</v>
      </c>
      <c r="B91" s="64" t="s">
        <v>58</v>
      </c>
      <c r="C91" s="54">
        <f>SUM(D91:L91)</f>
        <v>15000</v>
      </c>
      <c r="D91" s="54">
        <v>15000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46"/>
      <c r="P91" s="55"/>
      <c r="Q91" s="23"/>
    </row>
    <row r="92" spans="1:17" ht="17.25" customHeight="1">
      <c r="A92" s="77">
        <v>42441</v>
      </c>
      <c r="B92" s="64" t="s">
        <v>150</v>
      </c>
      <c r="C92" s="54">
        <f>SUM(D92:L92)</f>
        <v>15000</v>
      </c>
      <c r="D92" s="54">
        <v>15000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46"/>
      <c r="P92" s="55"/>
      <c r="Q92" s="23"/>
    </row>
    <row r="93" spans="1:17" s="51" customFormat="1" ht="24" customHeight="1">
      <c r="A93" s="190"/>
      <c r="B93" s="191" t="s">
        <v>59</v>
      </c>
      <c r="C93" s="192">
        <f>C19+C27+C80+C82</f>
        <v>2600000</v>
      </c>
      <c r="D93" s="192">
        <f>D19+D27+D80+D82</f>
        <v>2418000</v>
      </c>
      <c r="E93" s="192">
        <f aca="true" t="shared" si="4" ref="E93:N93">E19+E27+E82</f>
        <v>132000</v>
      </c>
      <c r="F93" s="192">
        <f t="shared" si="4"/>
        <v>0</v>
      </c>
      <c r="G93" s="192">
        <f t="shared" si="4"/>
        <v>10000</v>
      </c>
      <c r="H93" s="192">
        <f t="shared" si="4"/>
        <v>40000</v>
      </c>
      <c r="I93" s="192">
        <f t="shared" si="4"/>
        <v>0</v>
      </c>
      <c r="J93" s="192">
        <f t="shared" si="4"/>
        <v>0</v>
      </c>
      <c r="K93" s="192">
        <f t="shared" si="4"/>
        <v>0</v>
      </c>
      <c r="L93" s="192">
        <f t="shared" si="4"/>
        <v>0</v>
      </c>
      <c r="M93" s="192">
        <f t="shared" si="4"/>
        <v>2730000</v>
      </c>
      <c r="N93" s="192">
        <f t="shared" si="4"/>
        <v>2860000</v>
      </c>
      <c r="O93" s="44"/>
      <c r="P93" s="49">
        <v>2638464.27</v>
      </c>
      <c r="Q93" s="50"/>
    </row>
    <row r="94" spans="13:14" ht="17.25" customHeight="1">
      <c r="M94" s="165"/>
      <c r="N94" s="165"/>
    </row>
    <row r="95" spans="13:14" ht="17.25" customHeight="1">
      <c r="M95" s="165"/>
      <c r="N95" s="165"/>
    </row>
    <row r="96" spans="13:14" ht="17.25" customHeight="1">
      <c r="M96" s="165"/>
      <c r="N96" s="165"/>
    </row>
    <row r="97" spans="13:14" ht="17.25" customHeight="1">
      <c r="M97" s="165"/>
      <c r="N97" s="165"/>
    </row>
    <row r="98" spans="13:14" ht="17.25" customHeight="1">
      <c r="M98" s="165"/>
      <c r="N98" s="165"/>
    </row>
    <row r="99" spans="1:16" ht="17.25" customHeight="1">
      <c r="A99" s="337" t="s">
        <v>164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P99" s="9"/>
    </row>
    <row r="100" spans="1:16" ht="17.25" customHeight="1">
      <c r="A100" s="12" t="s">
        <v>10</v>
      </c>
      <c r="B100" s="13"/>
      <c r="C100" s="13" t="s">
        <v>61</v>
      </c>
      <c r="D100" s="14"/>
      <c r="E100" s="15"/>
      <c r="F100" s="15"/>
      <c r="G100" s="15"/>
      <c r="M100" s="8" t="s">
        <v>22</v>
      </c>
      <c r="N100" s="10"/>
      <c r="P100" s="9"/>
    </row>
    <row r="101" spans="1:8" ht="17.25" customHeight="1" thickBot="1">
      <c r="A101" s="17" t="s">
        <v>11</v>
      </c>
      <c r="B101" s="18"/>
      <c r="C101" s="19"/>
      <c r="D101" s="20" t="s">
        <v>137</v>
      </c>
      <c r="E101" s="21" t="s">
        <v>97</v>
      </c>
      <c r="F101" s="22" t="s">
        <v>138</v>
      </c>
      <c r="G101" s="23"/>
      <c r="H101" s="24"/>
    </row>
    <row r="102" spans="1:11" ht="17.25" customHeight="1" thickTop="1">
      <c r="A102" s="25" t="s">
        <v>4</v>
      </c>
      <c r="B102" s="26"/>
      <c r="C102" s="27"/>
      <c r="D102" s="28">
        <f aca="true" t="shared" si="5" ref="D102:F105">D5</f>
        <v>2418000</v>
      </c>
      <c r="E102" s="28">
        <f t="shared" si="5"/>
        <v>2473000</v>
      </c>
      <c r="F102" s="28">
        <f t="shared" si="5"/>
        <v>2547000</v>
      </c>
      <c r="G102" s="23"/>
      <c r="H102" s="46"/>
      <c r="I102" s="135"/>
      <c r="J102" s="135"/>
      <c r="K102" s="46"/>
    </row>
    <row r="103" spans="1:11" ht="21" customHeight="1">
      <c r="A103" s="280" t="s">
        <v>12</v>
      </c>
      <c r="B103" s="281"/>
      <c r="C103" s="282"/>
      <c r="D103" s="28">
        <f t="shared" si="5"/>
        <v>10000</v>
      </c>
      <c r="E103" s="28">
        <f t="shared" si="5"/>
        <v>12000</v>
      </c>
      <c r="F103" s="28">
        <f t="shared" si="5"/>
        <v>13000</v>
      </c>
      <c r="G103" s="23"/>
      <c r="H103" s="46"/>
      <c r="I103" s="135"/>
      <c r="J103" s="135"/>
      <c r="K103" s="46"/>
    </row>
    <row r="104" spans="1:11" ht="12.75" customHeight="1">
      <c r="A104" s="296" t="s">
        <v>6</v>
      </c>
      <c r="B104" s="297"/>
      <c r="C104" s="27"/>
      <c r="D104" s="28">
        <f t="shared" si="5"/>
        <v>20000</v>
      </c>
      <c r="E104" s="28">
        <f t="shared" si="5"/>
        <v>25000</v>
      </c>
      <c r="F104" s="28">
        <f t="shared" si="5"/>
        <v>30000</v>
      </c>
      <c r="G104" s="23"/>
      <c r="H104" s="31"/>
      <c r="I104" s="135"/>
      <c r="J104" s="135"/>
      <c r="K104" s="46"/>
    </row>
    <row r="105" spans="1:11" ht="10.5" customHeight="1">
      <c r="A105" s="32" t="s">
        <v>7</v>
      </c>
      <c r="B105" s="33"/>
      <c r="C105" s="27"/>
      <c r="D105" s="28">
        <f t="shared" si="5"/>
        <v>132000</v>
      </c>
      <c r="E105" s="28">
        <f t="shared" si="5"/>
        <v>200000</v>
      </c>
      <c r="F105" s="28">
        <f t="shared" si="5"/>
        <v>250000</v>
      </c>
      <c r="G105" s="23"/>
      <c r="H105" s="31"/>
      <c r="I105" s="135"/>
      <c r="J105" s="46"/>
      <c r="K105" s="46"/>
    </row>
    <row r="106" spans="1:11" ht="13.5" customHeight="1">
      <c r="A106" s="34" t="s">
        <v>13</v>
      </c>
      <c r="B106" s="26"/>
      <c r="C106" s="27"/>
      <c r="D106" s="28">
        <f>J131</f>
        <v>0</v>
      </c>
      <c r="E106" s="30"/>
      <c r="F106" s="30"/>
      <c r="G106" s="23"/>
      <c r="H106" s="31"/>
      <c r="I106" s="46"/>
      <c r="J106" s="46"/>
      <c r="K106" s="46"/>
    </row>
    <row r="107" spans="1:8" ht="21.75" customHeight="1">
      <c r="A107" s="298" t="s">
        <v>14</v>
      </c>
      <c r="B107" s="299"/>
      <c r="C107" s="27"/>
      <c r="D107" s="28"/>
      <c r="E107" s="29"/>
      <c r="F107" s="30"/>
      <c r="G107" s="23"/>
      <c r="H107" s="31"/>
    </row>
    <row r="108" spans="1:8" ht="17.25" customHeight="1">
      <c r="A108" s="298" t="s">
        <v>8</v>
      </c>
      <c r="B108" s="299"/>
      <c r="C108" s="27"/>
      <c r="D108" s="35"/>
      <c r="E108" s="36"/>
      <c r="F108" s="37"/>
      <c r="G108" s="23"/>
      <c r="H108" s="31"/>
    </row>
    <row r="109" spans="1:8" ht="17.25" customHeight="1">
      <c r="A109" s="38" t="s">
        <v>15</v>
      </c>
      <c r="B109" s="39"/>
      <c r="C109" s="40"/>
      <c r="D109" s="41">
        <f>SUM(D102:D108)</f>
        <v>2580000</v>
      </c>
      <c r="E109" s="41">
        <f>SUM(E102:E108)</f>
        <v>2710000</v>
      </c>
      <c r="F109" s="41">
        <f>SUM(F102:F108)</f>
        <v>2840000</v>
      </c>
      <c r="G109" s="23"/>
      <c r="H109" s="42"/>
    </row>
    <row r="110" spans="1:16" ht="17.25" customHeight="1">
      <c r="A110" s="43" t="s">
        <v>16</v>
      </c>
      <c r="B110" s="44"/>
      <c r="D110" s="45" t="s">
        <v>67</v>
      </c>
      <c r="E110" s="46"/>
      <c r="F110" s="46"/>
      <c r="G110" s="46"/>
      <c r="N110" s="10"/>
      <c r="P110" s="9"/>
    </row>
    <row r="111" spans="1:16" ht="14.25" customHeight="1">
      <c r="A111" s="47" t="s">
        <v>17</v>
      </c>
      <c r="B111" s="47"/>
      <c r="C111" s="47"/>
      <c r="D111" s="38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P111" s="9"/>
    </row>
    <row r="112" spans="1:14" ht="17.25" customHeight="1">
      <c r="A112" s="300" t="s">
        <v>60</v>
      </c>
      <c r="B112" s="301" t="s">
        <v>19</v>
      </c>
      <c r="C112" s="304" t="s">
        <v>156</v>
      </c>
      <c r="D112" s="309" t="s">
        <v>71</v>
      </c>
      <c r="E112" s="310"/>
      <c r="F112" s="310"/>
      <c r="G112" s="310"/>
      <c r="H112" s="310"/>
      <c r="I112" s="310"/>
      <c r="J112" s="310"/>
      <c r="K112" s="310"/>
      <c r="L112" s="311"/>
      <c r="M112" s="315" t="s">
        <v>115</v>
      </c>
      <c r="N112" s="318" t="s">
        <v>157</v>
      </c>
    </row>
    <row r="113" spans="1:14" ht="17.25" customHeight="1">
      <c r="A113" s="258"/>
      <c r="B113" s="302"/>
      <c r="C113" s="305"/>
      <c r="D113" s="312"/>
      <c r="E113" s="313"/>
      <c r="F113" s="313"/>
      <c r="G113" s="313"/>
      <c r="H113" s="313"/>
      <c r="I113" s="313"/>
      <c r="J113" s="313"/>
      <c r="K113" s="313"/>
      <c r="L113" s="314"/>
      <c r="M113" s="316"/>
      <c r="N113" s="319"/>
    </row>
    <row r="114" spans="1:14" ht="17.25" customHeight="1">
      <c r="A114" s="258"/>
      <c r="B114" s="302"/>
      <c r="C114" s="305"/>
      <c r="D114" s="320"/>
      <c r="E114" s="321"/>
      <c r="F114" s="322"/>
      <c r="G114" s="294" t="s">
        <v>5</v>
      </c>
      <c r="H114" s="294" t="s">
        <v>6</v>
      </c>
      <c r="I114" s="294" t="s">
        <v>7</v>
      </c>
      <c r="J114" s="294" t="s">
        <v>13</v>
      </c>
      <c r="K114" s="294" t="s">
        <v>9</v>
      </c>
      <c r="L114" s="307" t="s">
        <v>8</v>
      </c>
      <c r="M114" s="316"/>
      <c r="N114" s="319"/>
    </row>
    <row r="115" spans="1:14" ht="38.25" customHeight="1">
      <c r="A115" s="260"/>
      <c r="B115" s="303"/>
      <c r="C115" s="306"/>
      <c r="D115" s="130" t="s">
        <v>125</v>
      </c>
      <c r="E115" s="131" t="s">
        <v>123</v>
      </c>
      <c r="F115" s="131" t="s">
        <v>124</v>
      </c>
      <c r="G115" s="295"/>
      <c r="H115" s="295"/>
      <c r="I115" s="295"/>
      <c r="J115" s="295"/>
      <c r="K115" s="295"/>
      <c r="L115" s="308"/>
      <c r="M115" s="317"/>
      <c r="N115" s="319"/>
    </row>
    <row r="116" spans="1:14" ht="17.25" customHeight="1">
      <c r="A116" s="221">
        <v>31</v>
      </c>
      <c r="B116" s="222" t="s">
        <v>24</v>
      </c>
      <c r="C116" s="223">
        <f>SUM(C117:C119)</f>
        <v>1711000</v>
      </c>
      <c r="D116" s="223">
        <f>SUM(D117:D119)</f>
        <v>1711000</v>
      </c>
      <c r="E116" s="223">
        <f aca="true" t="shared" si="6" ref="E116:L116">SUM(E117:E119)</f>
        <v>0</v>
      </c>
      <c r="F116" s="223">
        <f t="shared" si="6"/>
        <v>0</v>
      </c>
      <c r="G116" s="223">
        <f t="shared" si="6"/>
        <v>0</v>
      </c>
      <c r="H116" s="223">
        <f t="shared" si="6"/>
        <v>0</v>
      </c>
      <c r="I116" s="223">
        <f t="shared" si="6"/>
        <v>0</v>
      </c>
      <c r="J116" s="223">
        <f t="shared" si="6"/>
        <v>0</v>
      </c>
      <c r="K116" s="223">
        <f t="shared" si="6"/>
        <v>0</v>
      </c>
      <c r="L116" s="223">
        <f t="shared" si="6"/>
        <v>0</v>
      </c>
      <c r="M116" s="223">
        <f>M19</f>
        <v>1720000</v>
      </c>
      <c r="N116" s="223">
        <f>N19</f>
        <v>1740000</v>
      </c>
    </row>
    <row r="117" spans="1:14" ht="17.25" customHeight="1">
      <c r="A117" s="74">
        <v>311</v>
      </c>
      <c r="B117" s="56" t="s">
        <v>126</v>
      </c>
      <c r="C117" s="177">
        <f aca="true" t="shared" si="7" ref="C117:C125">SUM(D117:L117)</f>
        <v>1441000</v>
      </c>
      <c r="D117" s="54">
        <f aca="true" t="shared" si="8" ref="D117:L117">D20</f>
        <v>1441000</v>
      </c>
      <c r="E117" s="54">
        <f t="shared" si="8"/>
        <v>0</v>
      </c>
      <c r="F117" s="54">
        <f t="shared" si="8"/>
        <v>0</v>
      </c>
      <c r="G117" s="54">
        <f t="shared" si="8"/>
        <v>0</v>
      </c>
      <c r="H117" s="54">
        <f t="shared" si="8"/>
        <v>0</v>
      </c>
      <c r="I117" s="54">
        <f t="shared" si="8"/>
        <v>0</v>
      </c>
      <c r="J117" s="54">
        <f t="shared" si="8"/>
        <v>0</v>
      </c>
      <c r="K117" s="54">
        <f t="shared" si="8"/>
        <v>0</v>
      </c>
      <c r="L117" s="54">
        <f t="shared" si="8"/>
        <v>0</v>
      </c>
      <c r="M117" s="54">
        <f>M20</f>
        <v>0</v>
      </c>
      <c r="N117" s="54">
        <f>N20</f>
        <v>0</v>
      </c>
    </row>
    <row r="118" spans="1:14" ht="17.25" customHeight="1">
      <c r="A118" s="74">
        <v>312</v>
      </c>
      <c r="B118" s="52" t="s">
        <v>72</v>
      </c>
      <c r="C118" s="177">
        <f t="shared" si="7"/>
        <v>23000</v>
      </c>
      <c r="D118" s="53">
        <f aca="true" t="shared" si="9" ref="D118:N118">SUM(D21:D23)</f>
        <v>23000</v>
      </c>
      <c r="E118" s="53">
        <f t="shared" si="9"/>
        <v>0</v>
      </c>
      <c r="F118" s="53">
        <f t="shared" si="9"/>
        <v>0</v>
      </c>
      <c r="G118" s="53">
        <f t="shared" si="9"/>
        <v>0</v>
      </c>
      <c r="H118" s="53">
        <f t="shared" si="9"/>
        <v>0</v>
      </c>
      <c r="I118" s="53">
        <f t="shared" si="9"/>
        <v>0</v>
      </c>
      <c r="J118" s="53">
        <f t="shared" si="9"/>
        <v>0</v>
      </c>
      <c r="K118" s="53">
        <f t="shared" si="9"/>
        <v>0</v>
      </c>
      <c r="L118" s="53">
        <f t="shared" si="9"/>
        <v>0</v>
      </c>
      <c r="M118" s="53">
        <f t="shared" si="9"/>
        <v>0</v>
      </c>
      <c r="N118" s="53">
        <f t="shared" si="9"/>
        <v>0</v>
      </c>
    </row>
    <row r="119" spans="1:14" ht="17.25" customHeight="1">
      <c r="A119" s="74">
        <v>313</v>
      </c>
      <c r="B119" s="52" t="s">
        <v>73</v>
      </c>
      <c r="C119" s="177">
        <f t="shared" si="7"/>
        <v>247000</v>
      </c>
      <c r="D119" s="53">
        <f aca="true" t="shared" si="10" ref="D119:N119">SUM(D24:D26)</f>
        <v>247000</v>
      </c>
      <c r="E119" s="53">
        <f t="shared" si="10"/>
        <v>0</v>
      </c>
      <c r="F119" s="53">
        <f t="shared" si="10"/>
        <v>0</v>
      </c>
      <c r="G119" s="53">
        <f t="shared" si="10"/>
        <v>0</v>
      </c>
      <c r="H119" s="53">
        <f t="shared" si="10"/>
        <v>0</v>
      </c>
      <c r="I119" s="53">
        <f t="shared" si="10"/>
        <v>0</v>
      </c>
      <c r="J119" s="53">
        <f t="shared" si="10"/>
        <v>0</v>
      </c>
      <c r="K119" s="53">
        <f t="shared" si="10"/>
        <v>0</v>
      </c>
      <c r="L119" s="53">
        <f t="shared" si="10"/>
        <v>0</v>
      </c>
      <c r="M119" s="53">
        <f t="shared" si="10"/>
        <v>0</v>
      </c>
      <c r="N119" s="53">
        <f t="shared" si="10"/>
        <v>0</v>
      </c>
    </row>
    <row r="120" spans="1:14" ht="17.25" customHeight="1">
      <c r="A120" s="221">
        <v>32</v>
      </c>
      <c r="B120" s="224" t="s">
        <v>28</v>
      </c>
      <c r="C120" s="223">
        <f aca="true" t="shared" si="11" ref="C120:L120">SUM(C121:C125)</f>
        <v>716500</v>
      </c>
      <c r="D120" s="223">
        <f t="shared" si="11"/>
        <v>547500</v>
      </c>
      <c r="E120" s="223">
        <f t="shared" si="11"/>
        <v>119000</v>
      </c>
      <c r="F120" s="223">
        <f t="shared" si="11"/>
        <v>0</v>
      </c>
      <c r="G120" s="223">
        <f t="shared" si="11"/>
        <v>10000</v>
      </c>
      <c r="H120" s="223">
        <f t="shared" si="11"/>
        <v>40000</v>
      </c>
      <c r="I120" s="223">
        <f t="shared" si="11"/>
        <v>0</v>
      </c>
      <c r="J120" s="223">
        <f t="shared" si="11"/>
        <v>0</v>
      </c>
      <c r="K120" s="223">
        <f t="shared" si="11"/>
        <v>0</v>
      </c>
      <c r="L120" s="223">
        <f t="shared" si="11"/>
        <v>0</v>
      </c>
      <c r="M120" s="223">
        <f>M27</f>
        <v>780000</v>
      </c>
      <c r="N120" s="223">
        <f>N27</f>
        <v>820000</v>
      </c>
    </row>
    <row r="121" spans="1:14" ht="17.25" customHeight="1">
      <c r="A121" s="74">
        <v>321</v>
      </c>
      <c r="B121" s="56" t="s">
        <v>74</v>
      </c>
      <c r="C121" s="177">
        <f t="shared" si="7"/>
        <v>71500</v>
      </c>
      <c r="D121" s="53">
        <f>SUM(D28:D36)</f>
        <v>66500</v>
      </c>
      <c r="E121" s="53">
        <f>SUM(E28:E35)</f>
        <v>0</v>
      </c>
      <c r="F121" s="53">
        <f>SUM(F28:F35)</f>
        <v>0</v>
      </c>
      <c r="G121" s="53">
        <f>SUM(G28:G35)</f>
        <v>0</v>
      </c>
      <c r="H121" s="53">
        <f>SUM(H28:H36)</f>
        <v>5000</v>
      </c>
      <c r="I121" s="53">
        <f>SUM(I28:I35)</f>
        <v>0</v>
      </c>
      <c r="J121" s="53">
        <f>SUM(J28:J35)</f>
        <v>0</v>
      </c>
      <c r="K121" s="54">
        <f>K24</f>
        <v>0</v>
      </c>
      <c r="L121" s="54">
        <f>L24</f>
        <v>0</v>
      </c>
      <c r="M121" s="54">
        <f>M24</f>
        <v>0</v>
      </c>
      <c r="N121" s="54">
        <f>N24</f>
        <v>0</v>
      </c>
    </row>
    <row r="122" spans="1:14" ht="17.25" customHeight="1">
      <c r="A122" s="74">
        <v>322</v>
      </c>
      <c r="B122" s="56" t="s">
        <v>75</v>
      </c>
      <c r="C122" s="177">
        <f t="shared" si="7"/>
        <v>144200</v>
      </c>
      <c r="D122" s="53">
        <f aca="true" t="shared" si="12" ref="D122:J122">SUM(D37:D48)</f>
        <v>114200</v>
      </c>
      <c r="E122" s="53">
        <f t="shared" si="12"/>
        <v>0</v>
      </c>
      <c r="F122" s="53">
        <f t="shared" si="12"/>
        <v>0</v>
      </c>
      <c r="G122" s="53">
        <f t="shared" si="12"/>
        <v>10000</v>
      </c>
      <c r="H122" s="53">
        <f t="shared" si="12"/>
        <v>20000</v>
      </c>
      <c r="I122" s="53">
        <f t="shared" si="12"/>
        <v>0</v>
      </c>
      <c r="J122" s="53">
        <f t="shared" si="12"/>
        <v>0</v>
      </c>
      <c r="K122" s="53">
        <f>SUM(K25:K27)</f>
        <v>0</v>
      </c>
      <c r="L122" s="53">
        <f>SUM(L25:L27)</f>
        <v>0</v>
      </c>
      <c r="M122" s="53">
        <f>SUM(M25:M27)</f>
        <v>780000</v>
      </c>
      <c r="N122" s="53">
        <f>SUM(N25:N27)</f>
        <v>820000</v>
      </c>
    </row>
    <row r="123" spans="1:14" ht="17.25" customHeight="1">
      <c r="A123" s="74">
        <v>323</v>
      </c>
      <c r="B123" s="56" t="s">
        <v>76</v>
      </c>
      <c r="C123" s="177">
        <f t="shared" si="7"/>
        <v>476300</v>
      </c>
      <c r="D123" s="53">
        <f aca="true" t="shared" si="13" ref="D123:J123">SUM(D49:D73)</f>
        <v>344800</v>
      </c>
      <c r="E123" s="53">
        <f t="shared" si="13"/>
        <v>119000</v>
      </c>
      <c r="F123" s="53">
        <f t="shared" si="13"/>
        <v>0</v>
      </c>
      <c r="G123" s="53">
        <f t="shared" si="13"/>
        <v>0</v>
      </c>
      <c r="H123" s="53">
        <f t="shared" si="13"/>
        <v>12500</v>
      </c>
      <c r="I123" s="53">
        <f t="shared" si="13"/>
        <v>0</v>
      </c>
      <c r="J123" s="53">
        <f t="shared" si="13"/>
        <v>0</v>
      </c>
      <c r="K123" s="53">
        <f aca="true" t="shared" si="14" ref="K123:N125">SUM(K28:K30)</f>
        <v>0</v>
      </c>
      <c r="L123" s="53">
        <f t="shared" si="14"/>
        <v>0</v>
      </c>
      <c r="M123" s="53">
        <f t="shared" si="14"/>
        <v>0</v>
      </c>
      <c r="N123" s="53">
        <f t="shared" si="14"/>
        <v>0</v>
      </c>
    </row>
    <row r="124" spans="1:14" ht="17.25" customHeight="1">
      <c r="A124" s="74">
        <v>324</v>
      </c>
      <c r="B124" s="56" t="s">
        <v>122</v>
      </c>
      <c r="C124" s="177">
        <f t="shared" si="7"/>
        <v>2600</v>
      </c>
      <c r="D124" s="53">
        <f aca="true" t="shared" si="15" ref="D124:J124">D74</f>
        <v>2600</v>
      </c>
      <c r="E124" s="53">
        <f t="shared" si="15"/>
        <v>0</v>
      </c>
      <c r="F124" s="53">
        <f t="shared" si="15"/>
        <v>0</v>
      </c>
      <c r="G124" s="53">
        <f t="shared" si="15"/>
        <v>0</v>
      </c>
      <c r="H124" s="53">
        <f t="shared" si="15"/>
        <v>0</v>
      </c>
      <c r="I124" s="53">
        <f t="shared" si="15"/>
        <v>0</v>
      </c>
      <c r="J124" s="53">
        <f t="shared" si="15"/>
        <v>0</v>
      </c>
      <c r="K124" s="53">
        <f t="shared" si="14"/>
        <v>0</v>
      </c>
      <c r="L124" s="53">
        <f t="shared" si="14"/>
        <v>0</v>
      </c>
      <c r="M124" s="53">
        <f t="shared" si="14"/>
        <v>0</v>
      </c>
      <c r="N124" s="53">
        <f t="shared" si="14"/>
        <v>0</v>
      </c>
    </row>
    <row r="125" spans="1:14" ht="17.25" customHeight="1">
      <c r="A125" s="74">
        <v>329</v>
      </c>
      <c r="B125" s="52" t="s">
        <v>77</v>
      </c>
      <c r="C125" s="177">
        <f t="shared" si="7"/>
        <v>21900</v>
      </c>
      <c r="D125" s="53">
        <f>SUM(D75:D79)</f>
        <v>19400</v>
      </c>
      <c r="E125" s="53">
        <f aca="true" t="shared" si="16" ref="E125:J125">SUM(E75:E78)</f>
        <v>0</v>
      </c>
      <c r="F125" s="53">
        <f t="shared" si="16"/>
        <v>0</v>
      </c>
      <c r="G125" s="53">
        <f t="shared" si="16"/>
        <v>0</v>
      </c>
      <c r="H125" s="53">
        <f t="shared" si="16"/>
        <v>2500</v>
      </c>
      <c r="I125" s="53">
        <f t="shared" si="16"/>
        <v>0</v>
      </c>
      <c r="J125" s="53">
        <f t="shared" si="16"/>
        <v>0</v>
      </c>
      <c r="K125" s="53">
        <f t="shared" si="14"/>
        <v>0</v>
      </c>
      <c r="L125" s="53">
        <f t="shared" si="14"/>
        <v>0</v>
      </c>
      <c r="M125" s="53">
        <f t="shared" si="14"/>
        <v>0</v>
      </c>
      <c r="N125" s="53">
        <f t="shared" si="14"/>
        <v>0</v>
      </c>
    </row>
    <row r="126" spans="1:14" ht="17.25" customHeight="1">
      <c r="A126" s="232">
        <v>41</v>
      </c>
      <c r="B126" s="225" t="s">
        <v>167</v>
      </c>
      <c r="C126" s="223">
        <f>SUM(C127:C127)</f>
        <v>20000</v>
      </c>
      <c r="D126" s="223">
        <f>SUM(D127:D127)</f>
        <v>20000</v>
      </c>
      <c r="E126" s="223">
        <f aca="true" t="shared" si="17" ref="E126:N126">SUM(E127:E127)</f>
        <v>0</v>
      </c>
      <c r="F126" s="223">
        <f t="shared" si="17"/>
        <v>0</v>
      </c>
      <c r="G126" s="223">
        <f t="shared" si="17"/>
        <v>0</v>
      </c>
      <c r="H126" s="223">
        <f t="shared" si="17"/>
        <v>0</v>
      </c>
      <c r="I126" s="223">
        <f t="shared" si="17"/>
        <v>0</v>
      </c>
      <c r="J126" s="223">
        <f t="shared" si="17"/>
        <v>0</v>
      </c>
      <c r="K126" s="223">
        <f t="shared" si="17"/>
        <v>0</v>
      </c>
      <c r="L126" s="223">
        <f t="shared" si="17"/>
        <v>0</v>
      </c>
      <c r="M126" s="223">
        <f t="shared" si="17"/>
        <v>0</v>
      </c>
      <c r="N126" s="223">
        <f t="shared" si="17"/>
        <v>0</v>
      </c>
    </row>
    <row r="127" spans="1:14" ht="17.25" customHeight="1">
      <c r="A127" s="184">
        <v>412</v>
      </c>
      <c r="B127" s="189" t="s">
        <v>155</v>
      </c>
      <c r="C127" s="177">
        <f>SUM(D127:L127)</f>
        <v>20000</v>
      </c>
      <c r="D127" s="177">
        <f>SUM(D81:D81)</f>
        <v>20000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s="65" customFormat="1" ht="17.25" customHeight="1">
      <c r="A128" s="221">
        <v>42</v>
      </c>
      <c r="B128" s="225" t="s">
        <v>168</v>
      </c>
      <c r="C128" s="223">
        <f>SUM(C129:C130)</f>
        <v>152500</v>
      </c>
      <c r="D128" s="223">
        <f>SUM(D129:D130)</f>
        <v>139500</v>
      </c>
      <c r="E128" s="223">
        <f aca="true" t="shared" si="18" ref="E128:L128">SUM(E129:E130)</f>
        <v>13000</v>
      </c>
      <c r="F128" s="223">
        <f t="shared" si="18"/>
        <v>0</v>
      </c>
      <c r="G128" s="223">
        <f t="shared" si="18"/>
        <v>0</v>
      </c>
      <c r="H128" s="223">
        <f t="shared" si="18"/>
        <v>0</v>
      </c>
      <c r="I128" s="223">
        <f t="shared" si="18"/>
        <v>0</v>
      </c>
      <c r="J128" s="223">
        <f t="shared" si="18"/>
        <v>0</v>
      </c>
      <c r="K128" s="223">
        <f t="shared" si="18"/>
        <v>0</v>
      </c>
      <c r="L128" s="223">
        <f t="shared" si="18"/>
        <v>0</v>
      </c>
      <c r="M128" s="223">
        <f>M82</f>
        <v>230000</v>
      </c>
      <c r="N128" s="223">
        <f>N82</f>
        <v>300000</v>
      </c>
    </row>
    <row r="129" spans="1:14" ht="17.25" customHeight="1">
      <c r="A129" s="75">
        <v>422</v>
      </c>
      <c r="B129" s="66" t="s">
        <v>78</v>
      </c>
      <c r="C129" s="177">
        <f>SUM(D129:L129)</f>
        <v>112500</v>
      </c>
      <c r="D129" s="68">
        <f>SUM(D83:D88)</f>
        <v>99500</v>
      </c>
      <c r="E129" s="68">
        <f>SUM(E83:E88)</f>
        <v>13000</v>
      </c>
      <c r="F129" s="68">
        <f>SUM(F84:F88)</f>
        <v>0</v>
      </c>
      <c r="G129" s="68">
        <f>SUM(G84:G88)</f>
        <v>0</v>
      </c>
      <c r="H129" s="68">
        <f>SUM(H84:H88)</f>
        <v>0</v>
      </c>
      <c r="I129" s="68">
        <f>SUM(I84:I88)</f>
        <v>0</v>
      </c>
      <c r="J129" s="68">
        <f>SUM(J84:J88)</f>
        <v>0</v>
      </c>
      <c r="K129" s="53">
        <f aca="true" t="shared" si="19" ref="K129:N130">SUM(K32:K34)</f>
        <v>0</v>
      </c>
      <c r="L129" s="53">
        <f t="shared" si="19"/>
        <v>0</v>
      </c>
      <c r="M129" s="53">
        <f t="shared" si="19"/>
        <v>0</v>
      </c>
      <c r="N129" s="53">
        <f t="shared" si="19"/>
        <v>0</v>
      </c>
    </row>
    <row r="130" spans="1:14" ht="17.25" customHeight="1">
      <c r="A130" s="75">
        <v>424</v>
      </c>
      <c r="B130" s="66" t="s">
        <v>79</v>
      </c>
      <c r="C130" s="177">
        <f>SUM(D130:L130)</f>
        <v>40000</v>
      </c>
      <c r="D130" s="68">
        <f>SUM(D89:D92)</f>
        <v>40000</v>
      </c>
      <c r="E130" s="68">
        <f aca="true" t="shared" si="20" ref="E130:J130">SUM(E89:E91)</f>
        <v>0</v>
      </c>
      <c r="F130" s="68">
        <f t="shared" si="20"/>
        <v>0</v>
      </c>
      <c r="G130" s="68">
        <f t="shared" si="20"/>
        <v>0</v>
      </c>
      <c r="H130" s="68">
        <f t="shared" si="20"/>
        <v>0</v>
      </c>
      <c r="I130" s="68">
        <f t="shared" si="20"/>
        <v>0</v>
      </c>
      <c r="J130" s="68">
        <f t="shared" si="20"/>
        <v>0</v>
      </c>
      <c r="K130" s="53">
        <f t="shared" si="19"/>
        <v>0</v>
      </c>
      <c r="L130" s="53">
        <f t="shared" si="19"/>
        <v>0</v>
      </c>
      <c r="M130" s="53">
        <f t="shared" si="19"/>
        <v>0</v>
      </c>
      <c r="N130" s="53">
        <f t="shared" si="19"/>
        <v>0</v>
      </c>
    </row>
    <row r="131" spans="1:14" ht="17.25" customHeight="1">
      <c r="A131" s="226"/>
      <c r="B131" s="227" t="s">
        <v>70</v>
      </c>
      <c r="C131" s="192">
        <f>SUM(D131:L131)</f>
        <v>2600000</v>
      </c>
      <c r="D131" s="192">
        <f>D116+D120+D126+D128</f>
        <v>2418000</v>
      </c>
      <c r="E131" s="192">
        <f aca="true" t="shared" si="21" ref="E131:N131">E116+E120+E128</f>
        <v>132000</v>
      </c>
      <c r="F131" s="192">
        <f t="shared" si="21"/>
        <v>0</v>
      </c>
      <c r="G131" s="192">
        <f t="shared" si="21"/>
        <v>10000</v>
      </c>
      <c r="H131" s="192">
        <f t="shared" si="21"/>
        <v>40000</v>
      </c>
      <c r="I131" s="192">
        <f t="shared" si="21"/>
        <v>0</v>
      </c>
      <c r="J131" s="192">
        <f t="shared" si="21"/>
        <v>0</v>
      </c>
      <c r="K131" s="192">
        <f t="shared" si="21"/>
        <v>0</v>
      </c>
      <c r="L131" s="192">
        <f t="shared" si="21"/>
        <v>0</v>
      </c>
      <c r="M131" s="192">
        <f t="shared" si="21"/>
        <v>2730000</v>
      </c>
      <c r="N131" s="192">
        <f t="shared" si="21"/>
        <v>2860000</v>
      </c>
    </row>
    <row r="134" spans="2:11" ht="17.25" customHeight="1">
      <c r="B134" s="136"/>
      <c r="C134" s="46"/>
      <c r="D134" s="15"/>
      <c r="E134" s="135"/>
      <c r="F134" s="15"/>
      <c r="G134" s="15"/>
      <c r="H134" s="46"/>
      <c r="I134" s="46"/>
      <c r="J134" s="46"/>
      <c r="K134" s="46"/>
    </row>
    <row r="135" spans="2:11" ht="17.25" customHeight="1">
      <c r="B135" s="136"/>
      <c r="C135" s="135"/>
      <c r="D135" s="15"/>
      <c r="E135" s="135"/>
      <c r="F135" s="135"/>
      <c r="G135" s="15"/>
      <c r="H135" s="46"/>
      <c r="I135" s="46"/>
      <c r="J135" s="46"/>
      <c r="K135" s="46"/>
    </row>
    <row r="136" spans="2:15" ht="17.25" customHeight="1">
      <c r="B136" s="15"/>
      <c r="C136" s="46"/>
      <c r="D136" s="135"/>
      <c r="E136" s="135"/>
      <c r="F136" s="135"/>
      <c r="G136" s="10"/>
      <c r="I136" s="9"/>
      <c r="J136" s="9"/>
      <c r="N136" s="10"/>
      <c r="O136" s="10"/>
    </row>
    <row r="137" spans="2:15" ht="17.25" customHeight="1">
      <c r="B137" s="15"/>
      <c r="C137" s="46"/>
      <c r="D137" s="135"/>
      <c r="E137" s="135"/>
      <c r="F137" s="135"/>
      <c r="G137" s="10"/>
      <c r="I137" s="9"/>
      <c r="J137" s="9"/>
      <c r="N137" s="10"/>
      <c r="O137" s="10"/>
    </row>
    <row r="138" spans="2:15" ht="17.25" customHeight="1">
      <c r="B138" s="15"/>
      <c r="C138" s="46"/>
      <c r="D138" s="135"/>
      <c r="E138" s="135"/>
      <c r="F138" s="10"/>
      <c r="G138" s="10"/>
      <c r="H138" s="9"/>
      <c r="I138" s="9"/>
      <c r="N138" s="10"/>
      <c r="O138" s="10"/>
    </row>
    <row r="139" spans="2:15" ht="17.25" customHeight="1">
      <c r="B139" s="15"/>
      <c r="C139" s="46"/>
      <c r="D139" s="135"/>
      <c r="E139" s="135"/>
      <c r="F139" s="10"/>
      <c r="G139" s="10"/>
      <c r="H139" s="9"/>
      <c r="I139" s="9"/>
      <c r="N139" s="10"/>
      <c r="O139" s="10"/>
    </row>
    <row r="140" spans="2:15" ht="17.25" customHeight="1">
      <c r="B140" s="15"/>
      <c r="C140" s="46"/>
      <c r="D140" s="135"/>
      <c r="E140" s="135"/>
      <c r="F140" s="10"/>
      <c r="G140" s="10"/>
      <c r="H140" s="9"/>
      <c r="I140" s="9"/>
      <c r="N140" s="10"/>
      <c r="O140" s="10"/>
    </row>
    <row r="141" spans="2:15" ht="17.25" customHeight="1">
      <c r="B141" s="15"/>
      <c r="C141" s="46"/>
      <c r="D141" s="135"/>
      <c r="E141" s="135"/>
      <c r="F141" s="10"/>
      <c r="G141" s="10"/>
      <c r="H141" s="9"/>
      <c r="I141" s="9"/>
      <c r="N141" s="10"/>
      <c r="O141" s="10"/>
    </row>
    <row r="142" spans="2:15" ht="17.25" customHeight="1">
      <c r="B142" s="15"/>
      <c r="C142" s="46"/>
      <c r="D142" s="135"/>
      <c r="E142" s="135"/>
      <c r="F142" s="10"/>
      <c r="G142" s="10"/>
      <c r="H142" s="9"/>
      <c r="I142" s="9"/>
      <c r="N142" s="10"/>
      <c r="O142" s="10"/>
    </row>
    <row r="143" spans="2:15" ht="17.25" customHeight="1">
      <c r="B143" s="15"/>
      <c r="C143" s="46"/>
      <c r="D143" s="135"/>
      <c r="E143" s="135"/>
      <c r="F143" s="10"/>
      <c r="G143" s="10"/>
      <c r="H143" s="9"/>
      <c r="I143" s="9"/>
      <c r="N143" s="10"/>
      <c r="O143" s="10"/>
    </row>
    <row r="144" spans="2:15" ht="17.25" customHeight="1">
      <c r="B144" s="15"/>
      <c r="C144" s="46"/>
      <c r="D144" s="135"/>
      <c r="E144" s="135"/>
      <c r="F144" s="10"/>
      <c r="G144" s="10"/>
      <c r="H144" s="9"/>
      <c r="I144" s="9"/>
      <c r="N144" s="10"/>
      <c r="O144" s="10"/>
    </row>
    <row r="145" spans="2:15" ht="17.25" customHeight="1">
      <c r="B145" s="15"/>
      <c r="C145" s="46"/>
      <c r="D145" s="135"/>
      <c r="E145" s="135"/>
      <c r="F145" s="10"/>
      <c r="G145" s="10"/>
      <c r="H145" s="9"/>
      <c r="I145" s="9"/>
      <c r="N145" s="10"/>
      <c r="O145" s="10"/>
    </row>
    <row r="146" spans="2:15" ht="17.25" customHeight="1">
      <c r="B146" s="15"/>
      <c r="C146" s="46"/>
      <c r="D146" s="135"/>
      <c r="E146" s="135"/>
      <c r="F146" s="135"/>
      <c r="G146" s="10"/>
      <c r="I146" s="9"/>
      <c r="J146" s="9"/>
      <c r="N146" s="10"/>
      <c r="O146" s="10"/>
    </row>
    <row r="147" spans="2:15" ht="17.25" customHeight="1">
      <c r="B147" s="15"/>
      <c r="C147" s="46"/>
      <c r="D147" s="135"/>
      <c r="E147" s="135"/>
      <c r="F147" s="135"/>
      <c r="G147" s="10"/>
      <c r="I147" s="9"/>
      <c r="J147" s="9"/>
      <c r="N147" s="10"/>
      <c r="O147" s="10"/>
    </row>
    <row r="148" spans="2:15" ht="17.25" customHeight="1">
      <c r="B148" s="15"/>
      <c r="C148" s="46"/>
      <c r="D148" s="135"/>
      <c r="E148" s="135"/>
      <c r="F148" s="135"/>
      <c r="G148" s="10"/>
      <c r="I148" s="9"/>
      <c r="J148" s="9"/>
      <c r="N148" s="10"/>
      <c r="O148" s="10"/>
    </row>
    <row r="149" spans="2:15" ht="17.25" customHeight="1">
      <c r="B149" s="15"/>
      <c r="C149" s="46"/>
      <c r="D149" s="135"/>
      <c r="E149" s="46"/>
      <c r="F149" s="135"/>
      <c r="G149" s="10"/>
      <c r="I149" s="9"/>
      <c r="J149" s="9"/>
      <c r="N149" s="10"/>
      <c r="O149" s="10"/>
    </row>
    <row r="150" spans="2:15" ht="17.25" customHeight="1">
      <c r="B150" s="15"/>
      <c r="C150" s="46"/>
      <c r="D150" s="135"/>
      <c r="E150" s="46"/>
      <c r="F150" s="135"/>
      <c r="G150" s="10"/>
      <c r="I150" s="9"/>
      <c r="J150" s="9"/>
      <c r="N150" s="10"/>
      <c r="O150" s="10"/>
    </row>
    <row r="151" spans="2:15" ht="17.25" customHeight="1">
      <c r="B151" s="15"/>
      <c r="C151" s="46"/>
      <c r="D151" s="135"/>
      <c r="E151" s="46"/>
      <c r="F151" s="135"/>
      <c r="G151" s="10"/>
      <c r="I151" s="9"/>
      <c r="J151" s="9"/>
      <c r="N151" s="10"/>
      <c r="O151" s="10"/>
    </row>
    <row r="152" spans="2:15" ht="17.25" customHeight="1">
      <c r="B152" s="15"/>
      <c r="C152" s="46"/>
      <c r="D152" s="135"/>
      <c r="E152" s="46"/>
      <c r="F152" s="135"/>
      <c r="G152" s="10"/>
      <c r="I152" s="9"/>
      <c r="J152" s="9"/>
      <c r="N152" s="10"/>
      <c r="O152" s="10"/>
    </row>
    <row r="153" spans="2:15" ht="17.25" customHeight="1">
      <c r="B153" s="15"/>
      <c r="C153" s="46"/>
      <c r="D153" s="46"/>
      <c r="E153" s="46"/>
      <c r="F153" s="135"/>
      <c r="G153" s="10"/>
      <c r="I153" s="9"/>
      <c r="J153" s="9"/>
      <c r="N153" s="10"/>
      <c r="O153" s="10"/>
    </row>
    <row r="154" spans="2:15" ht="17.25" customHeight="1">
      <c r="B154" s="15"/>
      <c r="C154" s="46"/>
      <c r="D154" s="46"/>
      <c r="E154" s="46"/>
      <c r="F154" s="135"/>
      <c r="G154" s="10"/>
      <c r="I154" s="9"/>
      <c r="J154" s="9"/>
      <c r="N154" s="10"/>
      <c r="O154" s="10"/>
    </row>
    <row r="155" spans="2:15" ht="17.25" customHeight="1">
      <c r="B155" s="15"/>
      <c r="C155" s="46"/>
      <c r="D155" s="46"/>
      <c r="E155" s="46"/>
      <c r="F155" s="135"/>
      <c r="G155" s="10"/>
      <c r="I155" s="9"/>
      <c r="J155" s="9"/>
      <c r="N155" s="10"/>
      <c r="O155" s="10"/>
    </row>
    <row r="156" spans="2:15" ht="17.25" customHeight="1">
      <c r="B156" s="15"/>
      <c r="C156" s="46"/>
      <c r="D156" s="46"/>
      <c r="E156" s="46"/>
      <c r="F156" s="46"/>
      <c r="G156" s="10"/>
      <c r="I156" s="9"/>
      <c r="J156" s="9"/>
      <c r="N156" s="10"/>
      <c r="O156" s="10"/>
    </row>
    <row r="157" spans="2:15" ht="17.25" customHeight="1">
      <c r="B157" s="15"/>
      <c r="C157" s="46"/>
      <c r="D157" s="46"/>
      <c r="E157" s="46"/>
      <c r="F157" s="46"/>
      <c r="G157" s="10"/>
      <c r="I157" s="9"/>
      <c r="J157" s="9"/>
      <c r="N157" s="10"/>
      <c r="O157" s="10"/>
    </row>
    <row r="158" spans="2:15" ht="17.25" customHeight="1">
      <c r="B158" s="15"/>
      <c r="C158" s="46"/>
      <c r="D158" s="46"/>
      <c r="E158" s="46"/>
      <c r="F158" s="46"/>
      <c r="G158" s="10"/>
      <c r="I158" s="9"/>
      <c r="J158" s="9"/>
      <c r="N158" s="10"/>
      <c r="O158" s="10"/>
    </row>
    <row r="159" spans="2:15" ht="17.25" customHeight="1">
      <c r="B159" s="15"/>
      <c r="C159" s="46"/>
      <c r="D159" s="46"/>
      <c r="E159" s="46"/>
      <c r="F159" s="46"/>
      <c r="G159" s="10"/>
      <c r="I159" s="9"/>
      <c r="J159" s="9"/>
      <c r="N159" s="10"/>
      <c r="O159" s="10"/>
    </row>
    <row r="160" spans="2:11" ht="17.25" customHeight="1">
      <c r="B160" s="136"/>
      <c r="C160" s="135"/>
      <c r="D160" s="15"/>
      <c r="E160" s="15"/>
      <c r="F160" s="15"/>
      <c r="G160" s="15"/>
      <c r="H160" s="46"/>
      <c r="I160" s="46"/>
      <c r="J160" s="46"/>
      <c r="K160" s="46"/>
    </row>
    <row r="161" spans="2:11" ht="17.25" customHeight="1">
      <c r="B161" s="136"/>
      <c r="C161" s="135"/>
      <c r="D161" s="15"/>
      <c r="E161" s="15"/>
      <c r="F161" s="15"/>
      <c r="G161" s="15"/>
      <c r="H161" s="46"/>
      <c r="I161" s="46"/>
      <c r="J161" s="46"/>
      <c r="K161" s="46"/>
    </row>
    <row r="162" spans="2:11" ht="17.25" customHeight="1">
      <c r="B162" s="136"/>
      <c r="C162" s="135"/>
      <c r="D162" s="15"/>
      <c r="E162" s="15"/>
      <c r="F162" s="15"/>
      <c r="G162" s="15"/>
      <c r="H162" s="46"/>
      <c r="I162" s="46"/>
      <c r="J162" s="46"/>
      <c r="K162" s="46"/>
    </row>
    <row r="163" spans="2:11" ht="17.25" customHeight="1">
      <c r="B163" s="136"/>
      <c r="C163" s="135"/>
      <c r="D163" s="15"/>
      <c r="E163" s="15"/>
      <c r="F163" s="15"/>
      <c r="G163" s="15"/>
      <c r="H163" s="46"/>
      <c r="I163" s="46"/>
      <c r="J163" s="46"/>
      <c r="K163" s="46"/>
    </row>
    <row r="164" spans="2:11" ht="17.25" customHeight="1">
      <c r="B164" s="136"/>
      <c r="C164" s="135"/>
      <c r="D164" s="15"/>
      <c r="E164" s="15"/>
      <c r="F164" s="15"/>
      <c r="G164" s="15"/>
      <c r="H164" s="46"/>
      <c r="I164" s="46"/>
      <c r="J164" s="46"/>
      <c r="K164" s="46"/>
    </row>
    <row r="165" spans="2:11" ht="17.25" customHeight="1">
      <c r="B165" s="136"/>
      <c r="C165" s="135"/>
      <c r="D165" s="15"/>
      <c r="E165" s="15"/>
      <c r="F165" s="15"/>
      <c r="G165" s="15"/>
      <c r="H165" s="46"/>
      <c r="I165" s="46"/>
      <c r="J165" s="46"/>
      <c r="K165" s="46"/>
    </row>
    <row r="166" spans="2:11" ht="17.25" customHeight="1">
      <c r="B166" s="136"/>
      <c r="C166" s="135"/>
      <c r="D166" s="15"/>
      <c r="E166" s="15"/>
      <c r="F166" s="15"/>
      <c r="G166" s="15"/>
      <c r="H166" s="46"/>
      <c r="I166" s="46"/>
      <c r="J166" s="46"/>
      <c r="K166" s="46"/>
    </row>
    <row r="167" spans="2:11" ht="17.25" customHeight="1">
      <c r="B167" s="136"/>
      <c r="C167" s="135"/>
      <c r="D167" s="15"/>
      <c r="E167" s="15"/>
      <c r="F167" s="15"/>
      <c r="G167" s="15"/>
      <c r="H167" s="46"/>
      <c r="I167" s="46"/>
      <c r="J167" s="46"/>
      <c r="K167" s="46"/>
    </row>
    <row r="168" spans="2:11" ht="17.25" customHeight="1">
      <c r="B168" s="136"/>
      <c r="C168" s="135"/>
      <c r="D168" s="15"/>
      <c r="E168" s="15"/>
      <c r="F168" s="15"/>
      <c r="G168" s="15"/>
      <c r="H168" s="46"/>
      <c r="I168" s="46"/>
      <c r="J168" s="46"/>
      <c r="K168" s="46"/>
    </row>
    <row r="169" spans="2:11" ht="17.25" customHeight="1">
      <c r="B169" s="136"/>
      <c r="C169" s="135"/>
      <c r="D169" s="135"/>
      <c r="E169" s="15"/>
      <c r="F169" s="15"/>
      <c r="G169" s="15"/>
      <c r="H169" s="46"/>
      <c r="I169" s="46"/>
      <c r="J169" s="46"/>
      <c r="K169" s="46"/>
    </row>
    <row r="170" spans="2:11" ht="17.25" customHeight="1">
      <c r="B170" s="136"/>
      <c r="C170" s="135"/>
      <c r="D170" s="135"/>
      <c r="E170" s="15"/>
      <c r="F170" s="15"/>
      <c r="G170" s="15"/>
      <c r="H170" s="46"/>
      <c r="I170" s="46"/>
      <c r="J170" s="46"/>
      <c r="K170" s="46"/>
    </row>
    <row r="171" spans="2:11" ht="17.25" customHeight="1">
      <c r="B171" s="136"/>
      <c r="C171" s="135"/>
      <c r="D171" s="135"/>
      <c r="E171" s="15"/>
      <c r="F171" s="15"/>
      <c r="G171" s="15"/>
      <c r="H171" s="46"/>
      <c r="I171" s="46"/>
      <c r="J171" s="46"/>
      <c r="K171" s="46"/>
    </row>
    <row r="172" spans="2:11" ht="17.25" customHeight="1">
      <c r="B172" s="136"/>
      <c r="C172" s="135"/>
      <c r="D172" s="135"/>
      <c r="E172" s="15"/>
      <c r="F172" s="15"/>
      <c r="G172" s="15"/>
      <c r="H172" s="46"/>
      <c r="I172" s="46"/>
      <c r="J172" s="46"/>
      <c r="K172" s="46"/>
    </row>
    <row r="173" spans="2:11" ht="17.25" customHeight="1">
      <c r="B173" s="136"/>
      <c r="C173" s="135"/>
      <c r="D173" s="15"/>
      <c r="E173" s="15"/>
      <c r="F173" s="15"/>
      <c r="G173" s="15"/>
      <c r="H173" s="46"/>
      <c r="I173" s="46"/>
      <c r="J173" s="46"/>
      <c r="K173" s="46"/>
    </row>
    <row r="174" spans="2:11" ht="17.25" customHeight="1">
      <c r="B174" s="136"/>
      <c r="C174" s="135"/>
      <c r="D174" s="15"/>
      <c r="E174" s="15"/>
      <c r="F174" s="15"/>
      <c r="G174" s="15"/>
      <c r="H174" s="46"/>
      <c r="I174" s="46"/>
      <c r="J174" s="46"/>
      <c r="K174" s="46"/>
    </row>
    <row r="175" spans="2:11" ht="17.25" customHeight="1">
      <c r="B175" s="136"/>
      <c r="C175" s="135"/>
      <c r="D175" s="15"/>
      <c r="E175" s="15"/>
      <c r="F175" s="15"/>
      <c r="G175" s="15"/>
      <c r="H175" s="46"/>
      <c r="I175" s="46"/>
      <c r="J175" s="46"/>
      <c r="K175" s="46"/>
    </row>
    <row r="176" spans="2:11" ht="17.25" customHeight="1">
      <c r="B176" s="136"/>
      <c r="C176" s="135"/>
      <c r="D176" s="15"/>
      <c r="E176" s="15"/>
      <c r="F176" s="15"/>
      <c r="G176" s="15"/>
      <c r="H176" s="46"/>
      <c r="I176" s="46"/>
      <c r="J176" s="46"/>
      <c r="K176" s="46"/>
    </row>
    <row r="177" spans="2:11" ht="17.25" customHeight="1">
      <c r="B177" s="136"/>
      <c r="C177" s="135"/>
      <c r="D177" s="15"/>
      <c r="E177" s="15"/>
      <c r="F177" s="15"/>
      <c r="G177" s="15"/>
      <c r="H177" s="46"/>
      <c r="I177" s="46"/>
      <c r="J177" s="46"/>
      <c r="K177" s="46"/>
    </row>
    <row r="178" spans="2:11" ht="17.25" customHeight="1">
      <c r="B178" s="136"/>
      <c r="C178" s="135"/>
      <c r="D178" s="15"/>
      <c r="E178" s="15"/>
      <c r="F178" s="15"/>
      <c r="G178" s="15"/>
      <c r="H178" s="46"/>
      <c r="I178" s="46"/>
      <c r="J178" s="46"/>
      <c r="K178" s="46"/>
    </row>
    <row r="179" spans="2:11" ht="17.25" customHeight="1">
      <c r="B179" s="136"/>
      <c r="C179" s="135"/>
      <c r="D179" s="15"/>
      <c r="E179" s="15"/>
      <c r="F179" s="15"/>
      <c r="G179" s="15"/>
      <c r="H179" s="46"/>
      <c r="I179" s="46"/>
      <c r="J179" s="46"/>
      <c r="K179" s="46"/>
    </row>
    <row r="180" spans="2:11" ht="17.25" customHeight="1">
      <c r="B180" s="136"/>
      <c r="C180" s="135"/>
      <c r="D180" s="15"/>
      <c r="E180" s="15"/>
      <c r="F180" s="15"/>
      <c r="G180" s="15"/>
      <c r="H180" s="46"/>
      <c r="I180" s="46"/>
      <c r="J180" s="46"/>
      <c r="K180" s="46"/>
    </row>
    <row r="181" spans="2:11" ht="17.25" customHeight="1">
      <c r="B181" s="136"/>
      <c r="C181" s="46"/>
      <c r="D181" s="15"/>
      <c r="E181" s="15"/>
      <c r="F181" s="15"/>
      <c r="G181" s="15"/>
      <c r="H181" s="46"/>
      <c r="I181" s="46"/>
      <c r="J181" s="46"/>
      <c r="K181" s="46"/>
    </row>
    <row r="182" spans="2:11" ht="17.25" customHeight="1">
      <c r="B182" s="136"/>
      <c r="C182" s="46"/>
      <c r="D182" s="15"/>
      <c r="E182" s="15"/>
      <c r="F182" s="15"/>
      <c r="G182" s="15"/>
      <c r="H182" s="46"/>
      <c r="I182" s="46"/>
      <c r="J182" s="46"/>
      <c r="K182" s="46"/>
    </row>
    <row r="183" spans="2:11" ht="17.25" customHeight="1">
      <c r="B183" s="137"/>
      <c r="C183" s="138"/>
      <c r="D183" s="135"/>
      <c r="E183" s="135"/>
      <c r="F183" s="135"/>
      <c r="G183" s="15"/>
      <c r="H183" s="46"/>
      <c r="I183" s="46"/>
      <c r="J183" s="46"/>
      <c r="K183" s="46"/>
    </row>
    <row r="184" spans="2:11" ht="17.25" customHeight="1">
      <c r="B184" s="137"/>
      <c r="C184" s="138"/>
      <c r="D184" s="135"/>
      <c r="E184" s="135"/>
      <c r="F184" s="135"/>
      <c r="G184" s="15"/>
      <c r="H184" s="46"/>
      <c r="I184" s="46"/>
      <c r="J184" s="46"/>
      <c r="K184" s="46"/>
    </row>
    <row r="185" spans="2:11" ht="17.25" customHeight="1">
      <c r="B185" s="137"/>
      <c r="C185" s="139"/>
      <c r="D185" s="135"/>
      <c r="E185" s="135"/>
      <c r="F185" s="135"/>
      <c r="G185" s="15"/>
      <c r="H185" s="46"/>
      <c r="I185" s="46"/>
      <c r="J185" s="46"/>
      <c r="K185" s="46"/>
    </row>
    <row r="186" spans="2:11" ht="17.25" customHeight="1">
      <c r="B186" s="137"/>
      <c r="C186" s="138"/>
      <c r="D186" s="135"/>
      <c r="E186" s="135"/>
      <c r="F186" s="135"/>
      <c r="G186" s="15"/>
      <c r="H186" s="46"/>
      <c r="I186" s="46"/>
      <c r="J186" s="46"/>
      <c r="K186" s="46"/>
    </row>
    <row r="187" spans="2:11" ht="17.25" customHeight="1">
      <c r="B187" s="137"/>
      <c r="C187" s="138"/>
      <c r="D187" s="135"/>
      <c r="E187" s="135"/>
      <c r="F187" s="135"/>
      <c r="G187" s="15"/>
      <c r="H187" s="46"/>
      <c r="I187" s="46"/>
      <c r="J187" s="46"/>
      <c r="K187" s="46"/>
    </row>
    <row r="188" spans="2:11" ht="17.25" customHeight="1">
      <c r="B188" s="137"/>
      <c r="C188" s="138"/>
      <c r="D188" s="135"/>
      <c r="E188" s="135"/>
      <c r="F188" s="135"/>
      <c r="G188" s="15"/>
      <c r="H188" s="46"/>
      <c r="I188" s="46"/>
      <c r="J188" s="46"/>
      <c r="K188" s="46"/>
    </row>
    <row r="189" spans="2:11" ht="17.25" customHeight="1">
      <c r="B189" s="137"/>
      <c r="C189" s="138"/>
      <c r="D189" s="135"/>
      <c r="E189" s="135"/>
      <c r="F189" s="15"/>
      <c r="G189" s="135"/>
      <c r="H189" s="46"/>
      <c r="I189" s="46"/>
      <c r="J189" s="46"/>
      <c r="K189" s="46"/>
    </row>
    <row r="190" spans="2:11" ht="17.25" customHeight="1">
      <c r="B190" s="137"/>
      <c r="C190" s="138"/>
      <c r="D190" s="135"/>
      <c r="E190" s="135"/>
      <c r="F190" s="15"/>
      <c r="G190" s="135"/>
      <c r="H190" s="46"/>
      <c r="I190" s="46"/>
      <c r="J190" s="46"/>
      <c r="K190" s="46"/>
    </row>
    <row r="191" spans="2:11" ht="17.25" customHeight="1">
      <c r="B191" s="137"/>
      <c r="C191" s="139"/>
      <c r="D191" s="135"/>
      <c r="E191" s="135"/>
      <c r="F191" s="15"/>
      <c r="G191" s="135"/>
      <c r="H191" s="46"/>
      <c r="I191" s="46"/>
      <c r="J191" s="46"/>
      <c r="K191" s="46"/>
    </row>
    <row r="192" spans="2:11" ht="17.25" customHeight="1">
      <c r="B192" s="137"/>
      <c r="C192" s="138"/>
      <c r="D192" s="135"/>
      <c r="E192" s="135"/>
      <c r="F192" s="15"/>
      <c r="G192" s="135"/>
      <c r="H192" s="46"/>
      <c r="I192" s="46"/>
      <c r="J192" s="46"/>
      <c r="K192" s="46"/>
    </row>
    <row r="193" spans="2:11" ht="17.25" customHeight="1">
      <c r="B193" s="137"/>
      <c r="C193" s="138"/>
      <c r="D193" s="135"/>
      <c r="E193" s="135"/>
      <c r="F193" s="15"/>
      <c r="G193" s="135"/>
      <c r="H193" s="46"/>
      <c r="I193" s="46"/>
      <c r="J193" s="46"/>
      <c r="K193" s="46"/>
    </row>
    <row r="194" spans="2:11" ht="17.25" customHeight="1">
      <c r="B194" s="137"/>
      <c r="C194" s="138"/>
      <c r="D194" s="135"/>
      <c r="E194" s="135"/>
      <c r="F194" s="15"/>
      <c r="G194" s="135"/>
      <c r="H194" s="46"/>
      <c r="I194" s="46"/>
      <c r="J194" s="46"/>
      <c r="K194" s="46"/>
    </row>
    <row r="195" spans="2:11" ht="17.25" customHeight="1">
      <c r="B195" s="137"/>
      <c r="C195" s="140"/>
      <c r="D195" s="135"/>
      <c r="E195" s="135"/>
      <c r="F195" s="15"/>
      <c r="G195" s="135"/>
      <c r="H195" s="46"/>
      <c r="I195" s="46"/>
      <c r="J195" s="46"/>
      <c r="K195" s="46"/>
    </row>
    <row r="196" spans="2:11" ht="17.25" customHeight="1">
      <c r="B196" s="137"/>
      <c r="C196" s="138"/>
      <c r="D196" s="135"/>
      <c r="E196" s="135"/>
      <c r="F196" s="15"/>
      <c r="G196" s="135"/>
      <c r="H196" s="46"/>
      <c r="I196" s="46"/>
      <c r="J196" s="46"/>
      <c r="K196" s="46"/>
    </row>
    <row r="197" spans="2:11" ht="17.25" customHeight="1">
      <c r="B197" s="137"/>
      <c r="C197" s="138"/>
      <c r="D197" s="135"/>
      <c r="E197" s="135"/>
      <c r="F197" s="15"/>
      <c r="G197" s="135"/>
      <c r="H197" s="46"/>
      <c r="I197" s="46"/>
      <c r="J197" s="46"/>
      <c r="K197" s="46"/>
    </row>
    <row r="198" spans="2:11" ht="17.25" customHeight="1">
      <c r="B198" s="137"/>
      <c r="C198" s="138"/>
      <c r="D198" s="135"/>
      <c r="E198" s="135"/>
      <c r="F198" s="15"/>
      <c r="G198" s="135"/>
      <c r="H198" s="46"/>
      <c r="I198" s="46"/>
      <c r="J198" s="46"/>
      <c r="K198" s="46"/>
    </row>
    <row r="199" spans="2:11" ht="17.25" customHeight="1">
      <c r="B199" s="137"/>
      <c r="C199" s="138"/>
      <c r="D199" s="135"/>
      <c r="E199" s="135"/>
      <c r="F199" s="15"/>
      <c r="G199" s="135"/>
      <c r="H199" s="46"/>
      <c r="I199" s="46"/>
      <c r="J199" s="46"/>
      <c r="K199" s="46"/>
    </row>
    <row r="200" spans="2:11" ht="17.25" customHeight="1">
      <c r="B200" s="137"/>
      <c r="C200" s="138"/>
      <c r="D200" s="135"/>
      <c r="E200" s="135"/>
      <c r="F200" s="15"/>
      <c r="G200" s="135"/>
      <c r="H200" s="46"/>
      <c r="I200" s="46"/>
      <c r="J200" s="46"/>
      <c r="K200" s="46"/>
    </row>
    <row r="201" spans="2:11" ht="17.25" customHeight="1">
      <c r="B201" s="137"/>
      <c r="C201" s="138"/>
      <c r="D201" s="135"/>
      <c r="E201" s="135"/>
      <c r="F201" s="15"/>
      <c r="G201" s="135"/>
      <c r="H201" s="46"/>
      <c r="I201" s="46"/>
      <c r="J201" s="46"/>
      <c r="K201" s="46"/>
    </row>
    <row r="202" spans="2:11" ht="17.25" customHeight="1">
      <c r="B202" s="137"/>
      <c r="C202" s="138"/>
      <c r="D202" s="135"/>
      <c r="E202" s="135"/>
      <c r="F202" s="15"/>
      <c r="G202" s="15"/>
      <c r="H202" s="135"/>
      <c r="I202" s="46"/>
      <c r="J202" s="46"/>
      <c r="K202" s="46"/>
    </row>
    <row r="203" spans="2:11" ht="17.25" customHeight="1">
      <c r="B203" s="137"/>
      <c r="C203" s="138"/>
      <c r="D203" s="135"/>
      <c r="E203" s="135"/>
      <c r="F203" s="15"/>
      <c r="G203" s="15"/>
      <c r="H203" s="135"/>
      <c r="I203" s="46"/>
      <c r="J203" s="46"/>
      <c r="K203" s="46"/>
    </row>
    <row r="204" spans="2:11" ht="17.25" customHeight="1">
      <c r="B204" s="137"/>
      <c r="C204" s="138"/>
      <c r="D204" s="135"/>
      <c r="E204" s="135"/>
      <c r="F204" s="15"/>
      <c r="G204" s="15"/>
      <c r="H204" s="135"/>
      <c r="I204" s="46"/>
      <c r="J204" s="46"/>
      <c r="K204" s="46"/>
    </row>
    <row r="205" spans="2:11" ht="17.25" customHeight="1">
      <c r="B205" s="137"/>
      <c r="C205" s="138"/>
      <c r="D205" s="135"/>
      <c r="E205" s="135"/>
      <c r="F205" s="15"/>
      <c r="G205" s="15"/>
      <c r="H205" s="135"/>
      <c r="I205" s="46"/>
      <c r="J205" s="46"/>
      <c r="K205" s="46"/>
    </row>
    <row r="206" spans="2:11" ht="17.25" customHeight="1">
      <c r="B206" s="137"/>
      <c r="C206" s="138"/>
      <c r="D206" s="135"/>
      <c r="E206" s="135"/>
      <c r="F206" s="15"/>
      <c r="G206" s="15"/>
      <c r="H206" s="135"/>
      <c r="I206" s="46"/>
      <c r="J206" s="46"/>
      <c r="K206" s="46"/>
    </row>
    <row r="207" spans="2:11" ht="17.25" customHeight="1">
      <c r="B207" s="137"/>
      <c r="C207" s="138"/>
      <c r="D207" s="135"/>
      <c r="E207" s="135"/>
      <c r="F207" s="15"/>
      <c r="G207" s="15"/>
      <c r="H207" s="135"/>
      <c r="I207" s="46"/>
      <c r="J207" s="46"/>
      <c r="K207" s="46"/>
    </row>
    <row r="208" spans="2:11" ht="17.25" customHeight="1">
      <c r="B208" s="137"/>
      <c r="C208" s="138"/>
      <c r="D208" s="135"/>
      <c r="E208" s="135"/>
      <c r="F208" s="15"/>
      <c r="G208" s="15"/>
      <c r="H208" s="135"/>
      <c r="I208" s="46"/>
      <c r="J208" s="46"/>
      <c r="K208" s="46"/>
    </row>
    <row r="209" spans="2:11" ht="17.25" customHeight="1">
      <c r="B209" s="137"/>
      <c r="C209" s="138"/>
      <c r="D209" s="135"/>
      <c r="E209" s="135"/>
      <c r="F209" s="15"/>
      <c r="G209" s="15"/>
      <c r="H209" s="135"/>
      <c r="I209" s="46"/>
      <c r="J209" s="46"/>
      <c r="K209" s="46"/>
    </row>
    <row r="210" spans="2:11" ht="17.25" customHeight="1">
      <c r="B210" s="137"/>
      <c r="C210" s="138"/>
      <c r="D210" s="135"/>
      <c r="E210" s="135"/>
      <c r="F210" s="15"/>
      <c r="G210" s="15"/>
      <c r="H210" s="135"/>
      <c r="I210" s="46"/>
      <c r="J210" s="46"/>
      <c r="K210" s="46"/>
    </row>
    <row r="211" spans="2:11" ht="17.25" customHeight="1">
      <c r="B211" s="137"/>
      <c r="C211" s="138"/>
      <c r="D211" s="135"/>
      <c r="E211" s="135"/>
      <c r="F211" s="15"/>
      <c r="G211" s="15"/>
      <c r="H211" s="135"/>
      <c r="I211" s="46"/>
      <c r="J211" s="46"/>
      <c r="K211" s="46"/>
    </row>
    <row r="212" spans="2:11" ht="17.25" customHeight="1">
      <c r="B212" s="137"/>
      <c r="C212" s="138"/>
      <c r="D212" s="135"/>
      <c r="E212" s="135"/>
      <c r="F212" s="15"/>
      <c r="G212" s="15"/>
      <c r="H212" s="135"/>
      <c r="I212" s="46"/>
      <c r="J212" s="46"/>
      <c r="K212" s="46"/>
    </row>
    <row r="213" spans="2:11" ht="17.25" customHeight="1">
      <c r="B213" s="137"/>
      <c r="C213" s="138"/>
      <c r="D213" s="135"/>
      <c r="E213" s="135"/>
      <c r="F213" s="15"/>
      <c r="G213" s="15"/>
      <c r="H213" s="135"/>
      <c r="I213" s="46"/>
      <c r="J213" s="46"/>
      <c r="K213" s="46"/>
    </row>
    <row r="214" spans="2:11" ht="17.25" customHeight="1">
      <c r="B214" s="137"/>
      <c r="C214" s="138"/>
      <c r="D214" s="135"/>
      <c r="E214" s="135"/>
      <c r="F214" s="15"/>
      <c r="G214" s="15"/>
      <c r="H214" s="135"/>
      <c r="I214" s="46"/>
      <c r="J214" s="46"/>
      <c r="K214" s="46"/>
    </row>
    <row r="215" spans="2:11" ht="17.25" customHeight="1">
      <c r="B215" s="137"/>
      <c r="C215" s="138"/>
      <c r="D215" s="135"/>
      <c r="E215" s="135"/>
      <c r="F215" s="15"/>
      <c r="G215" s="15"/>
      <c r="H215" s="135"/>
      <c r="I215" s="46"/>
      <c r="J215" s="46"/>
      <c r="K215" s="46"/>
    </row>
    <row r="216" spans="2:11" ht="17.25" customHeight="1">
      <c r="B216" s="137"/>
      <c r="C216" s="138"/>
      <c r="D216" s="135"/>
      <c r="E216" s="135"/>
      <c r="F216" s="15"/>
      <c r="G216" s="15"/>
      <c r="H216" s="135"/>
      <c r="I216" s="46"/>
      <c r="J216" s="46"/>
      <c r="K216" s="46"/>
    </row>
    <row r="217" spans="2:11" ht="17.25" customHeight="1">
      <c r="B217" s="137"/>
      <c r="C217" s="138"/>
      <c r="D217" s="135"/>
      <c r="E217" s="135"/>
      <c r="F217" s="15"/>
      <c r="G217" s="15"/>
      <c r="H217" s="135"/>
      <c r="I217" s="46"/>
      <c r="J217" s="46"/>
      <c r="K217" s="46"/>
    </row>
    <row r="218" spans="2:11" ht="17.25" customHeight="1">
      <c r="B218" s="137"/>
      <c r="C218" s="138"/>
      <c r="D218" s="135"/>
      <c r="E218" s="135"/>
      <c r="F218" s="15"/>
      <c r="G218" s="15"/>
      <c r="H218" s="135"/>
      <c r="I218" s="46"/>
      <c r="J218" s="46"/>
      <c r="K218" s="46"/>
    </row>
    <row r="219" spans="2:11" ht="17.25" customHeight="1">
      <c r="B219" s="137"/>
      <c r="C219" s="138"/>
      <c r="D219" s="135"/>
      <c r="E219" s="135"/>
      <c r="F219" s="15"/>
      <c r="G219" s="15"/>
      <c r="H219" s="135"/>
      <c r="I219" s="46"/>
      <c r="J219" s="46"/>
      <c r="K219" s="46"/>
    </row>
    <row r="220" spans="2:11" ht="17.25" customHeight="1">
      <c r="B220" s="137"/>
      <c r="C220" s="138"/>
      <c r="D220" s="135"/>
      <c r="E220" s="135"/>
      <c r="F220" s="15"/>
      <c r="G220" s="15"/>
      <c r="H220" s="135"/>
      <c r="I220" s="46"/>
      <c r="J220" s="46"/>
      <c r="K220" s="46"/>
    </row>
    <row r="221" spans="2:11" ht="17.25" customHeight="1">
      <c r="B221" s="137"/>
      <c r="C221" s="138"/>
      <c r="D221" s="135"/>
      <c r="E221" s="135"/>
      <c r="F221" s="15"/>
      <c r="G221" s="15"/>
      <c r="H221" s="135"/>
      <c r="I221" s="46"/>
      <c r="J221" s="46"/>
      <c r="K221" s="46"/>
    </row>
    <row r="222" spans="2:11" ht="17.25" customHeight="1">
      <c r="B222" s="137"/>
      <c r="C222" s="138"/>
      <c r="D222" s="135"/>
      <c r="E222" s="135"/>
      <c r="F222" s="15"/>
      <c r="G222" s="15"/>
      <c r="H222" s="135"/>
      <c r="I222" s="46"/>
      <c r="J222" s="46"/>
      <c r="K222" s="46"/>
    </row>
    <row r="223" spans="2:11" ht="17.25" customHeight="1">
      <c r="B223" s="137"/>
      <c r="C223" s="138"/>
      <c r="D223" s="135"/>
      <c r="E223" s="135"/>
      <c r="F223" s="15"/>
      <c r="G223" s="15"/>
      <c r="H223" s="46"/>
      <c r="I223" s="135"/>
      <c r="J223" s="46"/>
      <c r="K223" s="46"/>
    </row>
    <row r="224" spans="2:11" ht="17.25" customHeight="1">
      <c r="B224" s="137"/>
      <c r="C224" s="138"/>
      <c r="D224" s="135"/>
      <c r="E224" s="135"/>
      <c r="F224" s="15"/>
      <c r="G224" s="15"/>
      <c r="H224" s="46"/>
      <c r="I224" s="135"/>
      <c r="J224" s="46"/>
      <c r="K224" s="46"/>
    </row>
    <row r="225" spans="2:11" ht="17.25" customHeight="1">
      <c r="B225" s="137"/>
      <c r="C225" s="138"/>
      <c r="D225" s="135"/>
      <c r="E225" s="135"/>
      <c r="F225" s="15"/>
      <c r="G225" s="15"/>
      <c r="H225" s="46"/>
      <c r="I225" s="135"/>
      <c r="J225" s="46"/>
      <c r="K225" s="46"/>
    </row>
    <row r="226" spans="2:11" ht="17.25" customHeight="1">
      <c r="B226" s="137"/>
      <c r="C226" s="138"/>
      <c r="D226" s="135"/>
      <c r="E226" s="135"/>
      <c r="F226" s="15"/>
      <c r="G226" s="15"/>
      <c r="H226" s="46"/>
      <c r="I226" s="135"/>
      <c r="J226" s="46"/>
      <c r="K226" s="46"/>
    </row>
    <row r="227" spans="2:11" ht="17.25" customHeight="1">
      <c r="B227" s="136"/>
      <c r="C227" s="46"/>
      <c r="D227" s="15"/>
      <c r="E227" s="15"/>
      <c r="F227" s="15"/>
      <c r="G227" s="15"/>
      <c r="H227" s="46"/>
      <c r="I227" s="46"/>
      <c r="J227" s="46"/>
      <c r="K227" s="46"/>
    </row>
    <row r="228" spans="2:11" ht="17.25" customHeight="1">
      <c r="B228" s="136"/>
      <c r="C228" s="46"/>
      <c r="D228" s="15"/>
      <c r="E228" s="15"/>
      <c r="F228" s="15"/>
      <c r="G228" s="15"/>
      <c r="H228" s="46"/>
      <c r="I228" s="46"/>
      <c r="J228" s="46"/>
      <c r="K228" s="46"/>
    </row>
    <row r="229" spans="2:11" ht="17.25" customHeight="1">
      <c r="B229" s="136"/>
      <c r="C229" s="46"/>
      <c r="D229" s="15"/>
      <c r="E229" s="15"/>
      <c r="F229" s="15"/>
      <c r="G229" s="15"/>
      <c r="H229" s="46"/>
      <c r="I229" s="46"/>
      <c r="J229" s="46"/>
      <c r="K229" s="46"/>
    </row>
    <row r="230" spans="2:11" ht="17.25" customHeight="1">
      <c r="B230" s="136"/>
      <c r="C230" s="46"/>
      <c r="D230" s="15"/>
      <c r="E230" s="15"/>
      <c r="F230" s="15"/>
      <c r="G230" s="15"/>
      <c r="H230" s="46"/>
      <c r="I230" s="46"/>
      <c r="J230" s="46"/>
      <c r="K230" s="46"/>
    </row>
    <row r="231" spans="2:11" ht="17.25" customHeight="1">
      <c r="B231" s="136"/>
      <c r="C231" s="46"/>
      <c r="D231" s="15"/>
      <c r="E231" s="15"/>
      <c r="F231" s="15"/>
      <c r="G231" s="15"/>
      <c r="H231" s="46"/>
      <c r="I231" s="46"/>
      <c r="J231" s="46"/>
      <c r="K231" s="46"/>
    </row>
    <row r="232" spans="2:11" ht="17.25" customHeight="1">
      <c r="B232" s="136"/>
      <c r="C232" s="46"/>
      <c r="D232" s="15"/>
      <c r="E232" s="15"/>
      <c r="F232" s="15"/>
      <c r="G232" s="15"/>
      <c r="H232" s="46"/>
      <c r="I232" s="46"/>
      <c r="J232" s="46"/>
      <c r="K232" s="46"/>
    </row>
    <row r="233" spans="2:11" ht="17.25" customHeight="1">
      <c r="B233" s="136"/>
      <c r="C233" s="46"/>
      <c r="D233" s="15"/>
      <c r="E233" s="15"/>
      <c r="F233" s="15"/>
      <c r="G233" s="15"/>
      <c r="H233" s="46"/>
      <c r="I233" s="46"/>
      <c r="J233" s="46"/>
      <c r="K233" s="46"/>
    </row>
    <row r="234" spans="2:11" ht="17.25" customHeight="1">
      <c r="B234" s="136"/>
      <c r="C234" s="46"/>
      <c r="D234" s="15"/>
      <c r="E234" s="15"/>
      <c r="F234" s="15"/>
      <c r="G234" s="15"/>
      <c r="H234" s="46"/>
      <c r="I234" s="46"/>
      <c r="J234" s="46"/>
      <c r="K234" s="46"/>
    </row>
    <row r="235" spans="2:11" ht="17.25" customHeight="1">
      <c r="B235" s="136"/>
      <c r="C235" s="46"/>
      <c r="D235" s="15"/>
      <c r="E235" s="15"/>
      <c r="F235" s="15"/>
      <c r="G235" s="15"/>
      <c r="H235" s="46"/>
      <c r="I235" s="46"/>
      <c r="J235" s="46"/>
      <c r="K235" s="46"/>
    </row>
  </sheetData>
  <sheetProtection sheet="1"/>
  <mergeCells count="36">
    <mergeCell ref="L114:L115"/>
    <mergeCell ref="C112:C115"/>
    <mergeCell ref="D112:L113"/>
    <mergeCell ref="M112:M115"/>
    <mergeCell ref="N112:N115"/>
    <mergeCell ref="D114:F114"/>
    <mergeCell ref="G114:G115"/>
    <mergeCell ref="H114:H115"/>
    <mergeCell ref="I114:I115"/>
    <mergeCell ref="J114:J115"/>
    <mergeCell ref="K114:K115"/>
    <mergeCell ref="L17:L18"/>
    <mergeCell ref="A99:N99"/>
    <mergeCell ref="A103:C103"/>
    <mergeCell ref="A104:B104"/>
    <mergeCell ref="A107:B107"/>
    <mergeCell ref="A108:B108"/>
    <mergeCell ref="A16:A18"/>
    <mergeCell ref="B16:B18"/>
    <mergeCell ref="C16:C18"/>
    <mergeCell ref="M16:M18"/>
    <mergeCell ref="N16:N18"/>
    <mergeCell ref="D17:F17"/>
    <mergeCell ref="G17:G18"/>
    <mergeCell ref="H17:H18"/>
    <mergeCell ref="I17:I18"/>
    <mergeCell ref="A112:A115"/>
    <mergeCell ref="B112:B115"/>
    <mergeCell ref="K17:K18"/>
    <mergeCell ref="J17:J18"/>
    <mergeCell ref="A1:M1"/>
    <mergeCell ref="A6:C6"/>
    <mergeCell ref="A7:B7"/>
    <mergeCell ref="A10:C10"/>
    <mergeCell ref="A11:B11"/>
    <mergeCell ref="D16:L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PC</cp:lastModifiedBy>
  <cp:lastPrinted>2015-10-09T12:49:01Z</cp:lastPrinted>
  <dcterms:created xsi:type="dcterms:W3CDTF">1996-10-14T23:33:28Z</dcterms:created>
  <dcterms:modified xsi:type="dcterms:W3CDTF">2015-12-10T14:50:36Z</dcterms:modified>
  <cp:category/>
  <cp:version/>
  <cp:contentType/>
  <cp:contentStatus/>
</cp:coreProperties>
</file>